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puser\Desktop\실거래 및 중개업소\월보고\토지거래현황\"/>
    </mc:Choice>
  </mc:AlternateContent>
  <bookViews>
    <workbookView xWindow="0" yWindow="0" windowWidth="25200" windowHeight="11865"/>
  </bookViews>
  <sheets>
    <sheet name="토지거래현황 조사표(2020)" sheetId="1" r:id="rId1"/>
    <sheet name="2020토지투기예고지표" sheetId="4" r:id="rId2"/>
  </sheets>
  <calcPr calcId="162913"/>
</workbook>
</file>

<file path=xl/calcChain.xml><?xml version="1.0" encoding="utf-8"?>
<calcChain xmlns="http://schemas.openxmlformats.org/spreadsheetml/2006/main">
  <c r="C34" i="1" l="1"/>
  <c r="C33" i="1"/>
  <c r="D29" i="1"/>
  <c r="C29" i="1"/>
  <c r="D28" i="1"/>
  <c r="C28" i="1"/>
  <c r="G7" i="4" l="1"/>
  <c r="F7" i="4"/>
  <c r="D22" i="1" l="1"/>
  <c r="C22" i="1"/>
  <c r="D14" i="1"/>
  <c r="C14" i="1"/>
  <c r="D8" i="1"/>
  <c r="C8" i="1"/>
  <c r="D15" i="1"/>
  <c r="C15" i="1"/>
  <c r="D9" i="1"/>
  <c r="C9" i="1"/>
  <c r="D21" i="1"/>
  <c r="C21" i="1"/>
  <c r="K18" i="4"/>
  <c r="K17" i="4"/>
  <c r="K16" i="4"/>
  <c r="H15" i="4"/>
  <c r="K15" i="4" s="1"/>
  <c r="D15" i="4"/>
  <c r="O7" i="4"/>
  <c r="N7" i="4"/>
  <c r="C41" i="1"/>
  <c r="D41" i="1"/>
  <c r="D40" i="1"/>
  <c r="C40" i="1"/>
</calcChain>
</file>

<file path=xl/comments1.xml><?xml version="1.0" encoding="utf-8"?>
<comments xmlns="http://schemas.openxmlformats.org/spreadsheetml/2006/main">
  <authors>
    <author>Han</author>
  </authors>
  <commentList>
    <comment ref="L5" authorId="0" shapeId="0">
      <text>
        <r>
          <rPr>
            <b/>
            <sz val="9"/>
            <color indexed="14"/>
            <rFont val="굴림"/>
            <family val="3"/>
            <charset val="129"/>
          </rPr>
          <t>토지거래현황 조사표</t>
        </r>
        <r>
          <rPr>
            <b/>
            <sz val="9"/>
            <color indexed="81"/>
            <rFont val="굴림"/>
            <family val="3"/>
            <charset val="129"/>
          </rPr>
          <t xml:space="preserve">의 3. 매입자 거주지별의 </t>
        </r>
        <r>
          <rPr>
            <b/>
            <sz val="9"/>
            <color indexed="39"/>
            <rFont val="굴림"/>
            <family val="3"/>
            <charset val="129"/>
          </rPr>
          <t>관할시도내,
관할시도외 합계</t>
        </r>
      </text>
    </comment>
  </commentList>
</comments>
</file>

<file path=xl/sharedStrings.xml><?xml version="1.0" encoding="utf-8"?>
<sst xmlns="http://schemas.openxmlformats.org/spreadsheetml/2006/main" count="222" uniqueCount="112">
  <si>
    <t>합  계</t>
    <phoneticPr fontId="3" type="noConversion"/>
  </si>
  <si>
    <t>기  타</t>
    <phoneticPr fontId="3" type="noConversion"/>
  </si>
  <si>
    <t>(단위 : 필지/천㎡)</t>
    <phoneticPr fontId="2" type="noConversion"/>
  </si>
  <si>
    <t>시군명</t>
    <phoneticPr fontId="3" type="noConversion"/>
  </si>
  <si>
    <t>구분</t>
    <phoneticPr fontId="3" type="noConversion"/>
  </si>
  <si>
    <t>도     시     계     획     구     역     내</t>
    <phoneticPr fontId="3" type="noConversion"/>
  </si>
  <si>
    <t>도시계획구역외</t>
    <phoneticPr fontId="3" type="noConversion"/>
  </si>
  <si>
    <t>개발제한구역</t>
    <phoneticPr fontId="3" type="noConversion"/>
  </si>
  <si>
    <t>필지수</t>
    <phoneticPr fontId="3" type="noConversion"/>
  </si>
  <si>
    <t>면  적</t>
    <phoneticPr fontId="3" type="noConversion"/>
  </si>
  <si>
    <t>면 적</t>
    <phoneticPr fontId="3" type="noConversion"/>
  </si>
  <si>
    <t>월계</t>
    <phoneticPr fontId="3" type="noConversion"/>
  </si>
  <si>
    <t>누계</t>
    <phoneticPr fontId="3" type="noConversion"/>
  </si>
  <si>
    <t>전</t>
    <phoneticPr fontId="2" type="noConversion"/>
  </si>
  <si>
    <t>답</t>
    <phoneticPr fontId="2" type="noConversion"/>
  </si>
  <si>
    <t>대  지</t>
    <phoneticPr fontId="3" type="noConversion"/>
  </si>
  <si>
    <t>임  야</t>
    <phoneticPr fontId="3" type="noConversion"/>
  </si>
  <si>
    <t>공장용지</t>
    <phoneticPr fontId="3" type="noConversion"/>
  </si>
  <si>
    <t>비   고</t>
    <phoneticPr fontId="2" type="noConversion"/>
  </si>
  <si>
    <t>비          고</t>
    <phoneticPr fontId="2" type="noConversion"/>
  </si>
  <si>
    <t>서  울</t>
    <phoneticPr fontId="3" type="noConversion"/>
  </si>
  <si>
    <t>(단위: 필지/천㎡)</t>
    <phoneticPr fontId="2" type="noConversion"/>
  </si>
  <si>
    <t>(단위 : 필지)</t>
    <phoneticPr fontId="2" type="noConversion"/>
  </si>
  <si>
    <t>합계</t>
    <phoneticPr fontId="3" type="noConversion"/>
  </si>
  <si>
    <t>330㎡
이하</t>
    <phoneticPr fontId="3" type="noConversion"/>
  </si>
  <si>
    <t>331
∼660</t>
    <phoneticPr fontId="3" type="noConversion"/>
  </si>
  <si>
    <t>661∼
1000</t>
    <phoneticPr fontId="3" type="noConversion"/>
  </si>
  <si>
    <t>1001∼
2000</t>
    <phoneticPr fontId="3" type="noConversion"/>
  </si>
  <si>
    <t>2001∼
5000</t>
    <phoneticPr fontId="3" type="noConversion"/>
  </si>
  <si>
    <t>5001∼
10000</t>
    <phoneticPr fontId="3" type="noConversion"/>
  </si>
  <si>
    <t>33000
초과</t>
    <phoneticPr fontId="3" type="noConversion"/>
  </si>
  <si>
    <t>비                  고</t>
    <phoneticPr fontId="2" type="noConversion"/>
  </si>
  <si>
    <t>처      리</t>
    <phoneticPr fontId="3" type="noConversion"/>
  </si>
  <si>
    <t>불 허 가 내 용</t>
    <phoneticPr fontId="3" type="noConversion"/>
  </si>
  <si>
    <t>비               고</t>
    <phoneticPr fontId="2" type="noConversion"/>
  </si>
  <si>
    <t>허  가</t>
    <phoneticPr fontId="3" type="noConversion"/>
  </si>
  <si>
    <t>이용목적</t>
    <phoneticPr fontId="3" type="noConversion"/>
  </si>
  <si>
    <t>불허가</t>
    <phoneticPr fontId="3" type="noConversion"/>
  </si>
  <si>
    <t>주거지역</t>
    <phoneticPr fontId="3" type="noConversion"/>
  </si>
  <si>
    <t>상업지역</t>
    <phoneticPr fontId="3" type="noConversion"/>
  </si>
  <si>
    <t>공업지역</t>
    <phoneticPr fontId="3" type="noConversion"/>
  </si>
  <si>
    <t>녹지지역</t>
    <phoneticPr fontId="3" type="noConversion"/>
  </si>
  <si>
    <t>미지정</t>
    <phoneticPr fontId="3" type="noConversion"/>
  </si>
  <si>
    <t>관 할 시·도 외</t>
    <phoneticPr fontId="3" type="noConversion"/>
  </si>
  <si>
    <t>관할 시·도내</t>
    <phoneticPr fontId="3" type="noConversion"/>
  </si>
  <si>
    <t>관할시·군·구내</t>
    <phoneticPr fontId="3" type="noConversion"/>
  </si>
  <si>
    <t>10001∼
33000</t>
    <phoneticPr fontId="3" type="noConversion"/>
  </si>
  <si>
    <t>1. 용도지역별</t>
    <phoneticPr fontId="2" type="noConversion"/>
  </si>
  <si>
    <t>2. 지  목  별</t>
    <phoneticPr fontId="2" type="noConversion"/>
  </si>
  <si>
    <t>3. 매입자 거주지별</t>
    <phoneticPr fontId="2" type="noConversion"/>
  </si>
  <si>
    <t>4. 거래주체별</t>
    <phoneticPr fontId="2" type="noConversion"/>
  </si>
  <si>
    <t>5. 거래규모별</t>
    <phoneticPr fontId="2" type="noConversion"/>
  </si>
  <si>
    <r>
      <t xml:space="preserve">6. 토지거래허가 처리현황 </t>
    </r>
    <r>
      <rPr>
        <sz val="11"/>
        <rFont val="맑은 고딕"/>
        <family val="3"/>
        <charset val="129"/>
      </rPr>
      <t>(충주, 보은만 해당)</t>
    </r>
    <phoneticPr fontId="2" type="noConversion"/>
  </si>
  <si>
    <t>해당없음</t>
    <phoneticPr fontId="2" type="noConversion"/>
  </si>
  <si>
    <t>증평군</t>
    <phoneticPr fontId="2" type="noConversion"/>
  </si>
  <si>
    <t>증평군</t>
    <phoneticPr fontId="2" type="noConversion"/>
  </si>
  <si>
    <t xml:space="preserve"> ※ 서식변경 불가, 흰색 셀에만 숫자 입력하세요</t>
    <phoneticPr fontId="2" type="noConversion"/>
  </si>
  <si>
    <t xml:space="preserve">       - </t>
    <phoneticPr fontId="2" type="noConversion"/>
  </si>
  <si>
    <t xml:space="preserve">  라. 용도지역 변경</t>
    <phoneticPr fontId="2" type="noConversion"/>
  </si>
  <si>
    <t xml:space="preserve">        - </t>
    <phoneticPr fontId="2" type="noConversion"/>
  </si>
  <si>
    <r>
      <t xml:space="preserve">  다. 개발사업 발표</t>
    </r>
    <r>
      <rPr>
        <b/>
        <sz val="12"/>
        <rFont val="돋움"/>
        <family val="3"/>
        <charset val="129"/>
      </rPr>
      <t>·</t>
    </r>
    <r>
      <rPr>
        <sz val="12"/>
        <rFont val="돋움"/>
        <family val="3"/>
        <charset val="129"/>
      </rPr>
      <t>시행</t>
    </r>
    <phoneticPr fontId="2" type="noConversion"/>
  </si>
  <si>
    <t>임야대장</t>
    <phoneticPr fontId="2" type="noConversion"/>
  </si>
  <si>
    <t>토지대장</t>
    <phoneticPr fontId="2" type="noConversion"/>
  </si>
  <si>
    <t>토지이용계획확인서</t>
    <phoneticPr fontId="2" type="noConversion"/>
  </si>
  <si>
    <t>계</t>
    <phoneticPr fontId="2" type="noConversion"/>
  </si>
  <si>
    <t>월평균 (B=A/12)</t>
    <phoneticPr fontId="2" type="noConversion"/>
  </si>
  <si>
    <t>전체 (A)</t>
    <phoneticPr fontId="2" type="noConversion"/>
  </si>
  <si>
    <t>비  고</t>
    <phoneticPr fontId="2" type="noConversion"/>
  </si>
  <si>
    <t>증감율 (%)
(C-B)/B</t>
    <phoneticPr fontId="2" type="noConversion"/>
  </si>
  <si>
    <t>전년도 월평균 거래량</t>
    <phoneticPr fontId="2" type="noConversion"/>
  </si>
  <si>
    <t>구     분</t>
    <phoneticPr fontId="2" type="noConversion"/>
  </si>
  <si>
    <t xml:space="preserve">  &lt; 토지관련 증명발급 세부내역 &gt;</t>
    <phoneticPr fontId="2" type="noConversion"/>
  </si>
  <si>
    <t>면적</t>
    <phoneticPr fontId="2" type="noConversion"/>
  </si>
  <si>
    <t>건수</t>
    <phoneticPr fontId="2" type="noConversion"/>
  </si>
  <si>
    <t>p</t>
    <phoneticPr fontId="2" type="noConversion"/>
  </si>
  <si>
    <t xml:space="preserve">1. 거래지표                                                                                          </t>
    <phoneticPr fontId="2" type="noConversion"/>
  </si>
  <si>
    <t>(단위 : 건, 천㎡)</t>
    <phoneticPr fontId="2" type="noConversion"/>
  </si>
  <si>
    <t>구분</t>
    <phoneticPr fontId="2" type="noConversion"/>
  </si>
  <si>
    <t>전년도 월평균 거래량</t>
    <phoneticPr fontId="2" type="noConversion"/>
  </si>
  <si>
    <t xml:space="preserve">     월   토  지  거  래  량</t>
    <phoneticPr fontId="2" type="noConversion"/>
  </si>
  <si>
    <t>증감율 (%)</t>
    <phoneticPr fontId="2" type="noConversion"/>
  </si>
  <si>
    <t>전체 (A)</t>
    <phoneticPr fontId="2" type="noConversion"/>
  </si>
  <si>
    <t>외지인 (B)</t>
    <phoneticPr fontId="2" type="noConversion"/>
  </si>
  <si>
    <t>계 (C=D+E+F)</t>
    <phoneticPr fontId="2" type="noConversion"/>
  </si>
  <si>
    <t>순수거래분 (D)</t>
    <phoneticPr fontId="2" type="noConversion"/>
  </si>
  <si>
    <t>공공사업분 (E)</t>
    <phoneticPr fontId="2" type="noConversion"/>
  </si>
  <si>
    <t>외지인 (F)</t>
    <phoneticPr fontId="2" type="noConversion"/>
  </si>
  <si>
    <t>전체
(D+F-A)/A</t>
    <phoneticPr fontId="2" type="noConversion"/>
  </si>
  <si>
    <t>외지인
(F-B)/B</t>
    <phoneticPr fontId="2" type="noConversion"/>
  </si>
  <si>
    <t>2. 감응지표</t>
    <phoneticPr fontId="2" type="noConversion"/>
  </si>
  <si>
    <t>법인 → 법인</t>
    <phoneticPr fontId="3" type="noConversion"/>
  </si>
  <si>
    <t>법인 → 개인</t>
    <phoneticPr fontId="3" type="noConversion"/>
  </si>
  <si>
    <t>개인 → 개인</t>
    <phoneticPr fontId="3" type="noConversion"/>
  </si>
  <si>
    <t>법인 → 기타</t>
    <phoneticPr fontId="2" type="noConversion"/>
  </si>
  <si>
    <t>기타 → 개인</t>
    <phoneticPr fontId="2" type="noConversion"/>
  </si>
  <si>
    <t>기타 → 법인</t>
    <phoneticPr fontId="2" type="noConversion"/>
  </si>
  <si>
    <t>기타 → 기타</t>
    <phoneticPr fontId="2" type="noConversion"/>
  </si>
  <si>
    <t>개인 → 법인</t>
    <phoneticPr fontId="3" type="noConversion"/>
  </si>
  <si>
    <t>개인 → 기타</t>
    <phoneticPr fontId="3" type="noConversion"/>
  </si>
  <si>
    <t xml:space="preserve">  나. 중개업소 발생 : </t>
    <phoneticPr fontId="2" type="noConversion"/>
  </si>
  <si>
    <t>1</t>
    <phoneticPr fontId="2" type="noConversion"/>
  </si>
  <si>
    <r>
      <rPr>
        <b/>
        <sz val="20"/>
        <rFont val="HY견명조"/>
        <family val="1"/>
        <charset val="129"/>
      </rPr>
      <t>토지거래현황 조사표</t>
    </r>
    <r>
      <rPr>
        <b/>
        <sz val="14"/>
        <rFont val="맑은 고딕"/>
        <family val="3"/>
        <charset val="129"/>
      </rPr>
      <t xml:space="preserve"> </t>
    </r>
    <r>
      <rPr>
        <sz val="14"/>
        <rFont val="맑은 고딕"/>
        <family val="3"/>
        <charset val="129"/>
      </rPr>
      <t>(2020년 5월)</t>
    </r>
    <phoneticPr fontId="2" type="noConversion"/>
  </si>
  <si>
    <t>5</t>
    <phoneticPr fontId="2" type="noConversion"/>
  </si>
  <si>
    <t>14</t>
    <phoneticPr fontId="2" type="noConversion"/>
  </si>
  <si>
    <t>47</t>
    <phoneticPr fontId="2" type="noConversion"/>
  </si>
  <si>
    <t>102</t>
    <phoneticPr fontId="2" type="noConversion"/>
  </si>
  <si>
    <t>54</t>
    <phoneticPr fontId="2" type="noConversion"/>
  </si>
  <si>
    <t>76</t>
    <phoneticPr fontId="2" type="noConversion"/>
  </si>
  <si>
    <t>860</t>
    <phoneticPr fontId="2" type="noConversion"/>
  </si>
  <si>
    <r>
      <rPr>
        <b/>
        <sz val="20"/>
        <rFont val="HY견명조"/>
        <family val="1"/>
        <charset val="129"/>
      </rPr>
      <t>토지투기 예고지표</t>
    </r>
    <r>
      <rPr>
        <sz val="20"/>
        <rFont val="HY견명조"/>
        <family val="1"/>
        <charset val="129"/>
      </rPr>
      <t xml:space="preserve"> </t>
    </r>
    <r>
      <rPr>
        <sz val="14"/>
        <rFont val="돋움"/>
        <family val="3"/>
        <charset val="129"/>
      </rPr>
      <t>(2020년 5월)</t>
    </r>
    <phoneticPr fontId="2" type="noConversion"/>
  </si>
  <si>
    <t>2020년  5월 ©</t>
    <phoneticPr fontId="2" type="noConversion"/>
  </si>
  <si>
    <r>
      <t xml:space="preserve">  </t>
    </r>
    <r>
      <rPr>
        <b/>
        <sz val="11"/>
        <rFont val="돋움"/>
        <family val="3"/>
        <charset val="129"/>
      </rPr>
      <t>※</t>
    </r>
    <r>
      <rPr>
        <b/>
        <sz val="11"/>
        <color indexed="12"/>
        <rFont val="돋움"/>
        <family val="3"/>
        <charset val="129"/>
      </rPr>
      <t xml:space="preserve"> </t>
    </r>
    <r>
      <rPr>
        <b/>
        <sz val="11"/>
        <color indexed="10"/>
        <rFont val="돋움"/>
        <family val="3"/>
        <charset val="129"/>
      </rPr>
      <t xml:space="preserve">증감사유 </t>
    </r>
    <r>
      <rPr>
        <b/>
        <sz val="11"/>
        <color indexed="12"/>
        <rFont val="돋움"/>
        <family val="3"/>
        <charset val="129"/>
      </rPr>
      <t>: 증평 코아루 휴티스 분양으로 인해 증가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</si>
</sst>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#,##0;[Red]#,##0"/>
    <numFmt numFmtId="178" formatCode="&quot;- 허가업소 : &quot;#&quot;개소&quot;"/>
    <numFmt numFmtId="179" formatCode="0.000_ "/>
    <numFmt numFmtId="180" formatCode="0_);[Red]\(0\)"/>
  </numFmts>
  <fonts count="33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8"/>
      <name val="바탕"/>
      <family val="1"/>
      <charset val="129"/>
    </font>
    <font>
      <sz val="10"/>
      <name val="돋움"/>
      <family val="3"/>
      <charset val="129"/>
    </font>
    <font>
      <sz val="14"/>
      <name val="돋움"/>
      <family val="3"/>
      <charset val="129"/>
    </font>
    <font>
      <b/>
      <sz val="20"/>
      <name val="돋움"/>
      <family val="3"/>
      <charset val="129"/>
    </font>
    <font>
      <sz val="12"/>
      <name val="돋움"/>
      <family val="3"/>
      <charset val="129"/>
    </font>
    <font>
      <b/>
      <sz val="20"/>
      <name val="HY견명조"/>
      <family val="1"/>
      <charset val="129"/>
    </font>
    <font>
      <b/>
      <sz val="14"/>
      <name val="맑은 고딕"/>
      <family val="3"/>
      <charset val="129"/>
    </font>
    <font>
      <sz val="14"/>
      <name val="맑은 고딕"/>
      <family val="3"/>
      <charset val="129"/>
    </font>
    <font>
      <sz val="11"/>
      <name val="맑은 고딕"/>
      <family val="3"/>
      <charset val="129"/>
    </font>
    <font>
      <b/>
      <sz val="12"/>
      <name val="돋움"/>
      <family val="3"/>
      <charset val="129"/>
    </font>
    <font>
      <sz val="14"/>
      <name val="HY수평선M"/>
      <family val="1"/>
      <charset val="129"/>
    </font>
    <font>
      <b/>
      <sz val="11"/>
      <name val="돋움"/>
      <family val="3"/>
      <charset val="129"/>
    </font>
    <font>
      <b/>
      <sz val="11"/>
      <color indexed="12"/>
      <name val="돋움"/>
      <family val="3"/>
      <charset val="129"/>
    </font>
    <font>
      <b/>
      <sz val="11"/>
      <color indexed="10"/>
      <name val="돋움"/>
      <family val="3"/>
      <charset val="129"/>
    </font>
    <font>
      <sz val="20"/>
      <name val="HY견명조"/>
      <family val="1"/>
      <charset val="129"/>
    </font>
    <font>
      <b/>
      <sz val="9"/>
      <color indexed="14"/>
      <name val="굴림"/>
      <family val="3"/>
      <charset val="129"/>
    </font>
    <font>
      <b/>
      <sz val="9"/>
      <color indexed="81"/>
      <name val="굴림"/>
      <family val="3"/>
      <charset val="129"/>
    </font>
    <font>
      <b/>
      <sz val="9"/>
      <color indexed="39"/>
      <name val="굴림"/>
      <family val="3"/>
      <charset val="129"/>
    </font>
    <font>
      <b/>
      <sz val="14"/>
      <name val="돋움"/>
      <family val="3"/>
      <charset val="129"/>
    </font>
    <font>
      <sz val="1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rgb="FFFF0000"/>
      <name val="돋움"/>
      <family val="3"/>
      <charset val="129"/>
    </font>
    <font>
      <sz val="10"/>
      <color rgb="FFFF0000"/>
      <name val="맑은 고딕"/>
      <family val="3"/>
      <charset val="129"/>
      <scheme val="minor"/>
    </font>
    <font>
      <b/>
      <sz val="11"/>
      <color theme="3"/>
      <name val="한컴돋움"/>
      <family val="1"/>
      <charset val="129"/>
    </font>
    <font>
      <b/>
      <sz val="11"/>
      <color rgb="FF0000FF"/>
      <name val="돋움"/>
      <family val="3"/>
      <charset val="129"/>
    </font>
    <font>
      <sz val="12"/>
      <name val="맑은 고딕"/>
      <family val="3"/>
      <charset val="129"/>
      <scheme val="minor"/>
    </font>
    <font>
      <sz val="12"/>
      <color rgb="FFFF0000"/>
      <name val="돋움"/>
      <family val="3"/>
      <charset val="129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13"/>
      </patternFill>
    </fill>
    <fill>
      <patternFill patternType="solid">
        <fgColor rgb="FFE5F5FF"/>
        <bgColor indexed="13"/>
      </patternFill>
    </fill>
    <fill>
      <patternFill patternType="solid">
        <fgColor rgb="FFE5F5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3FFFF"/>
        <bgColor indexed="64"/>
      </patternFill>
    </fill>
    <fill>
      <patternFill patternType="solid">
        <fgColor rgb="FFFFC000"/>
        <bgColor indexed="13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5FFFF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91">
    <xf numFmtId="0" fontId="0" fillId="0" borderId="0" xfId="0"/>
    <xf numFmtId="0" fontId="0" fillId="0" borderId="0" xfId="0" applyAlignment="1">
      <alignment horizontal="center"/>
    </xf>
    <xf numFmtId="176" fontId="0" fillId="0" borderId="0" xfId="0" applyNumberFormat="1"/>
    <xf numFmtId="0" fontId="0" fillId="0" borderId="0" xfId="0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6" fontId="22" fillId="4" borderId="1" xfId="0" applyNumberFormat="1" applyFont="1" applyFill="1" applyBorder="1" applyAlignment="1">
      <alignment horizontal="center" vertical="center"/>
    </xf>
    <xf numFmtId="176" fontId="22" fillId="4" borderId="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177" fontId="22" fillId="0" borderId="0" xfId="0" applyNumberFormat="1" applyFont="1" applyAlignment="1">
      <alignment vertical="center"/>
    </xf>
    <xf numFmtId="176" fontId="22" fillId="5" borderId="1" xfId="0" applyNumberFormat="1" applyFont="1" applyFill="1" applyBorder="1" applyAlignment="1">
      <alignment horizontal="center" vertical="center"/>
    </xf>
    <xf numFmtId="176" fontId="22" fillId="5" borderId="2" xfId="0" applyNumberFormat="1" applyFont="1" applyFill="1" applyBorder="1" applyAlignment="1">
      <alignment horizontal="center" vertical="center"/>
    </xf>
    <xf numFmtId="176" fontId="22" fillId="5" borderId="3" xfId="0" applyNumberFormat="1" applyFont="1" applyFill="1" applyBorder="1" applyAlignment="1">
      <alignment horizontal="center" vertical="center"/>
    </xf>
    <xf numFmtId="41" fontId="22" fillId="6" borderId="4" xfId="0" applyNumberFormat="1" applyFont="1" applyFill="1" applyBorder="1" applyAlignment="1">
      <alignment horizontal="right" vertical="center" shrinkToFit="1"/>
    </xf>
    <xf numFmtId="41" fontId="22" fillId="6" borderId="5" xfId="0" applyNumberFormat="1" applyFont="1" applyFill="1" applyBorder="1" applyAlignment="1">
      <alignment horizontal="right" vertical="center" shrinkToFit="1"/>
    </xf>
    <xf numFmtId="41" fontId="22" fillId="0" borderId="4" xfId="0" applyNumberFormat="1" applyFont="1" applyFill="1" applyBorder="1" applyAlignment="1">
      <alignment horizontal="right" vertical="center" shrinkToFit="1"/>
    </xf>
    <xf numFmtId="41" fontId="22" fillId="0" borderId="5" xfId="0" applyNumberFormat="1" applyFont="1" applyFill="1" applyBorder="1" applyAlignment="1">
      <alignment horizontal="right" vertical="center" shrinkToFit="1"/>
    </xf>
    <xf numFmtId="176" fontId="22" fillId="2" borderId="6" xfId="0" applyNumberFormat="1" applyFont="1" applyFill="1" applyBorder="1" applyAlignment="1">
      <alignment horizontal="center" vertical="center"/>
    </xf>
    <xf numFmtId="176" fontId="22" fillId="4" borderId="7" xfId="0" applyNumberFormat="1" applyFont="1" applyFill="1" applyBorder="1" applyAlignment="1">
      <alignment horizontal="center" vertical="center"/>
    </xf>
    <xf numFmtId="41" fontId="22" fillId="0" borderId="8" xfId="1" applyFont="1" applyFill="1" applyBorder="1" applyAlignment="1">
      <alignment horizontal="right" vertical="center" shrinkToFit="1"/>
    </xf>
    <xf numFmtId="41" fontId="22" fillId="0" borderId="9" xfId="1" applyFont="1" applyFill="1" applyBorder="1" applyAlignment="1">
      <alignment horizontal="right" vertical="center" shrinkToFit="1"/>
    </xf>
    <xf numFmtId="41" fontId="22" fillId="0" borderId="10" xfId="1" applyFont="1" applyFill="1" applyBorder="1" applyAlignment="1">
      <alignment horizontal="right" vertical="center" shrinkToFit="1"/>
    </xf>
    <xf numFmtId="41" fontId="22" fillId="6" borderId="8" xfId="0" applyNumberFormat="1" applyFont="1" applyFill="1" applyBorder="1" applyAlignment="1">
      <alignment horizontal="right" vertical="center" shrinkToFit="1"/>
    </xf>
    <xf numFmtId="41" fontId="22" fillId="6" borderId="9" xfId="0" applyNumberFormat="1" applyFont="1" applyFill="1" applyBorder="1" applyAlignment="1">
      <alignment horizontal="right" vertical="center" shrinkToFit="1"/>
    </xf>
    <xf numFmtId="176" fontId="22" fillId="2" borderId="11" xfId="0" applyNumberFormat="1" applyFont="1" applyFill="1" applyBorder="1" applyAlignment="1">
      <alignment horizontal="center" vertical="center"/>
    </xf>
    <xf numFmtId="176" fontId="22" fillId="5" borderId="12" xfId="0" applyNumberFormat="1" applyFont="1" applyFill="1" applyBorder="1" applyAlignment="1">
      <alignment horizontal="center" vertical="center" wrapText="1"/>
    </xf>
    <xf numFmtId="176" fontId="23" fillId="5" borderId="12" xfId="0" applyNumberFormat="1" applyFont="1" applyFill="1" applyBorder="1" applyAlignment="1">
      <alignment horizontal="center" vertical="center" wrapText="1"/>
    </xf>
    <xf numFmtId="41" fontId="0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9" fontId="0" fillId="0" borderId="0" xfId="1" applyNumberFormat="1" applyFont="1" applyBorder="1" applyAlignment="1">
      <alignment horizontal="center" vertical="center"/>
    </xf>
    <xf numFmtId="41" fontId="0" fillId="0" borderId="0" xfId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1" fontId="4" fillId="0" borderId="0" xfId="0" applyNumberFormat="1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24" fillId="7" borderId="2" xfId="1" applyNumberFormat="1" applyFont="1" applyFill="1" applyBorder="1" applyAlignment="1">
      <alignment horizontal="center" vertical="center"/>
    </xf>
    <xf numFmtId="0" fontId="24" fillId="7" borderId="13" xfId="1" applyNumberFormat="1" applyFont="1" applyFill="1" applyBorder="1" applyAlignment="1">
      <alignment horizontal="center" vertical="center"/>
    </xf>
    <xf numFmtId="41" fontId="24" fillId="0" borderId="2" xfId="1" applyFont="1" applyFill="1" applyBorder="1" applyAlignment="1">
      <alignment vertical="center" shrinkToFit="1"/>
    </xf>
    <xf numFmtId="41" fontId="24" fillId="0" borderId="1" xfId="1" applyFont="1" applyFill="1" applyBorder="1" applyAlignment="1">
      <alignment vertical="center" shrinkToFit="1"/>
    </xf>
    <xf numFmtId="41" fontId="24" fillId="7" borderId="1" xfId="1" applyFont="1" applyFill="1" applyBorder="1" applyAlignment="1">
      <alignment vertical="center" shrinkToFit="1"/>
    </xf>
    <xf numFmtId="0" fontId="17" fillId="0" borderId="0" xfId="0" applyNumberFormat="1" applyFont="1" applyAlignment="1">
      <alignment horizontal="center" vertical="center"/>
    </xf>
    <xf numFmtId="41" fontId="22" fillId="0" borderId="8" xfId="0" applyNumberFormat="1" applyFont="1" applyFill="1" applyBorder="1" applyAlignment="1">
      <alignment horizontal="right" vertical="center" shrinkToFit="1"/>
    </xf>
    <xf numFmtId="41" fontId="22" fillId="0" borderId="9" xfId="0" applyNumberFormat="1" applyFont="1" applyFill="1" applyBorder="1" applyAlignment="1">
      <alignment horizontal="right" vertical="center" shrinkToFit="1"/>
    </xf>
    <xf numFmtId="41" fontId="25" fillId="2" borderId="4" xfId="0" applyNumberFormat="1" applyFont="1" applyFill="1" applyBorder="1" applyAlignment="1">
      <alignment horizontal="right" vertical="center" shrinkToFit="1"/>
    </xf>
    <xf numFmtId="41" fontId="25" fillId="2" borderId="5" xfId="0" applyNumberFormat="1" applyFont="1" applyFill="1" applyBorder="1" applyAlignment="1">
      <alignment horizontal="right" vertical="center" shrinkToFit="1"/>
    </xf>
    <xf numFmtId="41" fontId="22" fillId="2" borderId="4" xfId="0" applyNumberFormat="1" applyFont="1" applyFill="1" applyBorder="1" applyAlignment="1">
      <alignment horizontal="right" vertical="center" shrinkToFit="1"/>
    </xf>
    <xf numFmtId="41" fontId="22" fillId="2" borderId="5" xfId="0" applyNumberFormat="1" applyFont="1" applyFill="1" applyBorder="1" applyAlignment="1">
      <alignment horizontal="right" vertical="center" shrinkToFit="1"/>
    </xf>
    <xf numFmtId="41" fontId="22" fillId="2" borderId="14" xfId="0" applyNumberFormat="1" applyFont="1" applyFill="1" applyBorder="1" applyAlignment="1">
      <alignment horizontal="right" vertical="center" shrinkToFit="1"/>
    </xf>
    <xf numFmtId="41" fontId="22" fillId="0" borderId="4" xfId="1" applyFont="1" applyFill="1" applyBorder="1" applyAlignment="1">
      <alignment horizontal="right" vertical="center" shrinkToFit="1"/>
    </xf>
    <xf numFmtId="41" fontId="22" fillId="0" borderId="5" xfId="1" applyFont="1" applyFill="1" applyBorder="1" applyAlignment="1">
      <alignment horizontal="right" vertical="center" shrinkToFit="1"/>
    </xf>
    <xf numFmtId="41" fontId="22" fillId="0" borderId="15" xfId="1" applyFont="1" applyFill="1" applyBorder="1" applyAlignment="1">
      <alignment horizontal="right" vertical="center" shrinkToFit="1"/>
    </xf>
    <xf numFmtId="0" fontId="0" fillId="0" borderId="0" xfId="0" quotePrefix="1"/>
    <xf numFmtId="0" fontId="24" fillId="8" borderId="2" xfId="0" applyFont="1" applyFill="1" applyBorder="1" applyAlignment="1">
      <alignment horizontal="center" vertical="center"/>
    </xf>
    <xf numFmtId="0" fontId="24" fillId="8" borderId="1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176" fontId="22" fillId="9" borderId="6" xfId="0" applyNumberFormat="1" applyFont="1" applyFill="1" applyBorder="1" applyAlignment="1">
      <alignment horizontal="center" vertical="center"/>
    </xf>
    <xf numFmtId="41" fontId="22" fillId="10" borderId="6" xfId="0" applyNumberFormat="1" applyFont="1" applyFill="1" applyBorder="1" applyAlignment="1">
      <alignment horizontal="right" vertical="center" shrinkToFit="1"/>
    </xf>
    <xf numFmtId="41" fontId="22" fillId="10" borderId="5" xfId="0" applyNumberFormat="1" applyFont="1" applyFill="1" applyBorder="1" applyAlignment="1">
      <alignment horizontal="right" vertical="center" shrinkToFit="1"/>
    </xf>
    <xf numFmtId="176" fontId="22" fillId="10" borderId="6" xfId="0" applyNumberFormat="1" applyFont="1" applyFill="1" applyBorder="1" applyAlignment="1">
      <alignment horizontal="center" vertical="center"/>
    </xf>
    <xf numFmtId="176" fontId="22" fillId="10" borderId="11" xfId="0" applyNumberFormat="1" applyFont="1" applyFill="1" applyBorder="1" applyAlignment="1">
      <alignment horizontal="center" vertical="center"/>
    </xf>
    <xf numFmtId="41" fontId="22" fillId="10" borderId="11" xfId="0" applyNumberFormat="1" applyFont="1" applyFill="1" applyBorder="1" applyAlignment="1">
      <alignment horizontal="right" vertical="center" shrinkToFit="1"/>
    </xf>
    <xf numFmtId="41" fontId="22" fillId="10" borderId="9" xfId="0" applyNumberFormat="1" applyFont="1" applyFill="1" applyBorder="1" applyAlignment="1">
      <alignment horizontal="right" vertical="center" shrinkToFit="1"/>
    </xf>
    <xf numFmtId="176" fontId="22" fillId="9" borderId="11" xfId="0" applyNumberFormat="1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4" fillId="11" borderId="2" xfId="0" applyFont="1" applyFill="1" applyBorder="1" applyAlignment="1">
      <alignment horizontal="center" vertical="center"/>
    </xf>
    <xf numFmtId="41" fontId="24" fillId="11" borderId="1" xfId="1" applyFont="1" applyFill="1" applyBorder="1" applyAlignment="1">
      <alignment vertical="center" shrinkToFit="1"/>
    </xf>
    <xf numFmtId="41" fontId="24" fillId="11" borderId="2" xfId="1" applyFont="1" applyFill="1" applyBorder="1" applyAlignment="1">
      <alignment vertical="center" shrinkToFit="1"/>
    </xf>
    <xf numFmtId="176" fontId="22" fillId="5" borderId="12" xfId="0" applyNumberFormat="1" applyFont="1" applyFill="1" applyBorder="1" applyAlignment="1">
      <alignment horizontal="center" vertical="center"/>
    </xf>
    <xf numFmtId="176" fontId="22" fillId="5" borderId="17" xfId="0" applyNumberFormat="1" applyFont="1" applyFill="1" applyBorder="1" applyAlignment="1">
      <alignment horizontal="center" vertical="center"/>
    </xf>
    <xf numFmtId="41" fontId="22" fillId="2" borderId="8" xfId="0" applyNumberFormat="1" applyFont="1" applyFill="1" applyBorder="1" applyAlignment="1">
      <alignment horizontal="right" vertical="center" shrinkToFit="1"/>
    </xf>
    <xf numFmtId="41" fontId="22" fillId="2" borderId="9" xfId="0" applyNumberFormat="1" applyFont="1" applyFill="1" applyBorder="1" applyAlignment="1">
      <alignment horizontal="right" vertical="center" shrinkToFit="1"/>
    </xf>
    <xf numFmtId="41" fontId="22" fillId="2" borderId="18" xfId="0" applyNumberFormat="1" applyFont="1" applyFill="1" applyBorder="1" applyAlignment="1">
      <alignment horizontal="right" vertical="center" shrinkToFit="1"/>
    </xf>
    <xf numFmtId="41" fontId="25" fillId="2" borderId="8" xfId="0" applyNumberFormat="1" applyFont="1" applyFill="1" applyBorder="1" applyAlignment="1">
      <alignment horizontal="right" vertical="center" shrinkToFit="1"/>
    </xf>
    <xf numFmtId="41" fontId="25" fillId="2" borderId="9" xfId="0" applyNumberFormat="1" applyFont="1" applyFill="1" applyBorder="1" applyAlignment="1">
      <alignment horizontal="right" vertical="center" shrinkToFit="1"/>
    </xf>
    <xf numFmtId="49" fontId="22" fillId="0" borderId="11" xfId="0" applyNumberFormat="1" applyFont="1" applyFill="1" applyBorder="1" applyAlignment="1">
      <alignment horizontal="right" vertical="center" shrinkToFit="1"/>
    </xf>
    <xf numFmtId="49" fontId="22" fillId="2" borderId="11" xfId="0" applyNumberFormat="1" applyFont="1" applyFill="1" applyBorder="1" applyAlignment="1">
      <alignment horizontal="right" vertical="center" shrinkToFit="1"/>
    </xf>
    <xf numFmtId="0" fontId="22" fillId="10" borderId="6" xfId="0" applyNumberFormat="1" applyFont="1" applyFill="1" applyBorder="1" applyAlignment="1">
      <alignment horizontal="center" vertical="center"/>
    </xf>
    <xf numFmtId="0" fontId="22" fillId="0" borderId="6" xfId="0" applyNumberFormat="1" applyFont="1" applyFill="1" applyBorder="1" applyAlignment="1">
      <alignment horizontal="right" vertical="center" shrinkToFit="1"/>
    </xf>
    <xf numFmtId="0" fontId="22" fillId="2" borderId="6" xfId="0" applyNumberFormat="1" applyFont="1" applyFill="1" applyBorder="1" applyAlignment="1">
      <alignment horizontal="right" vertical="center" shrinkToFit="1"/>
    </xf>
    <xf numFmtId="180" fontId="22" fillId="10" borderId="5" xfId="0" applyNumberFormat="1" applyFont="1" applyFill="1" applyBorder="1" applyAlignment="1">
      <alignment horizontal="right" vertical="center" shrinkToFit="1"/>
    </xf>
    <xf numFmtId="180" fontId="22" fillId="10" borderId="9" xfId="0" applyNumberFormat="1" applyFont="1" applyFill="1" applyBorder="1" applyAlignment="1">
      <alignment horizontal="right" vertical="center" shrinkToFit="1"/>
    </xf>
    <xf numFmtId="176" fontId="22" fillId="5" borderId="12" xfId="0" applyNumberFormat="1" applyFont="1" applyFill="1" applyBorder="1" applyAlignment="1">
      <alignment horizontal="center" vertical="center"/>
    </xf>
    <xf numFmtId="176" fontId="22" fillId="5" borderId="16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176" fontId="22" fillId="4" borderId="17" xfId="0" applyNumberFormat="1" applyFont="1" applyFill="1" applyBorder="1" applyAlignment="1">
      <alignment horizontal="center" vertical="center"/>
    </xf>
    <xf numFmtId="176" fontId="22" fillId="4" borderId="19" xfId="0" applyNumberFormat="1" applyFont="1" applyFill="1" applyBorder="1" applyAlignment="1">
      <alignment horizontal="center" vertical="center"/>
    </xf>
    <xf numFmtId="176" fontId="22" fillId="3" borderId="19" xfId="0" applyNumberFormat="1" applyFont="1" applyFill="1" applyBorder="1" applyAlignment="1">
      <alignment horizontal="center" vertical="center"/>
    </xf>
    <xf numFmtId="176" fontId="22" fillId="3" borderId="20" xfId="0" applyNumberFormat="1" applyFont="1" applyFill="1" applyBorder="1" applyAlignment="1">
      <alignment horizontal="center" vertical="center"/>
    </xf>
    <xf numFmtId="176" fontId="22" fillId="4" borderId="12" xfId="0" applyNumberFormat="1" applyFont="1" applyFill="1" applyBorder="1" applyAlignment="1">
      <alignment horizontal="center" vertical="center"/>
    </xf>
    <xf numFmtId="176" fontId="22" fillId="4" borderId="21" xfId="0" applyNumberFormat="1" applyFont="1" applyFill="1" applyBorder="1" applyAlignment="1">
      <alignment horizontal="center" vertical="center"/>
    </xf>
    <xf numFmtId="176" fontId="22" fillId="4" borderId="16" xfId="0" applyNumberFormat="1" applyFont="1" applyFill="1" applyBorder="1" applyAlignment="1">
      <alignment horizontal="center" vertical="center"/>
    </xf>
    <xf numFmtId="176" fontId="22" fillId="4" borderId="22" xfId="0" applyNumberFormat="1" applyFont="1" applyFill="1" applyBorder="1" applyAlignment="1">
      <alignment horizontal="center" vertical="center"/>
    </xf>
    <xf numFmtId="0" fontId="22" fillId="5" borderId="12" xfId="0" applyFont="1" applyFill="1" applyBorder="1" applyAlignment="1">
      <alignment horizontal="center" vertical="center"/>
    </xf>
    <xf numFmtId="0" fontId="22" fillId="5" borderId="21" xfId="0" applyFont="1" applyFill="1" applyBorder="1" applyAlignment="1">
      <alignment horizontal="center" vertical="center"/>
    </xf>
    <xf numFmtId="0" fontId="22" fillId="5" borderId="16" xfId="0" applyFont="1" applyFill="1" applyBorder="1" applyAlignment="1">
      <alignment horizontal="center" vertical="center"/>
    </xf>
    <xf numFmtId="0" fontId="22" fillId="5" borderId="22" xfId="0" applyFont="1" applyFill="1" applyBorder="1" applyAlignment="1">
      <alignment horizontal="center" vertical="center"/>
    </xf>
    <xf numFmtId="41" fontId="28" fillId="0" borderId="1" xfId="0" applyNumberFormat="1" applyFont="1" applyBorder="1" applyAlignment="1">
      <alignment horizontal="right" vertical="center" shrinkToFit="1"/>
    </xf>
    <xf numFmtId="41" fontId="28" fillId="0" borderId="24" xfId="0" applyNumberFormat="1" applyFont="1" applyBorder="1" applyAlignment="1">
      <alignment horizontal="right" vertical="center" shrinkToFit="1"/>
    </xf>
    <xf numFmtId="41" fontId="22" fillId="0" borderId="8" xfId="0" applyNumberFormat="1" applyFont="1" applyBorder="1" applyAlignment="1">
      <alignment horizontal="right" vertical="center" shrinkToFit="1"/>
    </xf>
    <xf numFmtId="41" fontId="22" fillId="0" borderId="25" xfId="0" applyNumberFormat="1" applyFont="1" applyBorder="1" applyAlignment="1">
      <alignment horizontal="right" vertical="center" shrinkToFit="1"/>
    </xf>
    <xf numFmtId="176" fontId="22" fillId="2" borderId="19" xfId="0" applyNumberFormat="1" applyFont="1" applyFill="1" applyBorder="1" applyAlignment="1">
      <alignment horizontal="center" vertical="center"/>
    </xf>
    <xf numFmtId="176" fontId="22" fillId="2" borderId="20" xfId="0" applyNumberFormat="1" applyFont="1" applyFill="1" applyBorder="1" applyAlignment="1">
      <alignment horizontal="center" vertical="center"/>
    </xf>
    <xf numFmtId="176" fontId="22" fillId="5" borderId="17" xfId="0" applyNumberFormat="1" applyFont="1" applyFill="1" applyBorder="1" applyAlignment="1">
      <alignment horizontal="center" vertical="center"/>
    </xf>
    <xf numFmtId="176" fontId="22" fillId="5" borderId="19" xfId="0" applyNumberFormat="1" applyFont="1" applyFill="1" applyBorder="1" applyAlignment="1">
      <alignment horizontal="center" vertical="center"/>
    </xf>
    <xf numFmtId="176" fontId="22" fillId="5" borderId="23" xfId="0" applyNumberFormat="1" applyFont="1" applyFill="1" applyBorder="1" applyAlignment="1">
      <alignment horizontal="center" vertical="center"/>
    </xf>
    <xf numFmtId="176" fontId="22" fillId="2" borderId="27" xfId="0" applyNumberFormat="1" applyFont="1" applyFill="1" applyBorder="1" applyAlignment="1">
      <alignment horizontal="center" vertical="center"/>
    </xf>
    <xf numFmtId="176" fontId="22" fillId="2" borderId="28" xfId="0" applyNumberFormat="1" applyFont="1" applyFill="1" applyBorder="1" applyAlignment="1">
      <alignment horizontal="center" vertical="center"/>
    </xf>
    <xf numFmtId="0" fontId="22" fillId="5" borderId="29" xfId="0" applyFont="1" applyFill="1" applyBorder="1" applyAlignment="1">
      <alignment horizontal="center" vertical="center"/>
    </xf>
    <xf numFmtId="0" fontId="22" fillId="5" borderId="30" xfId="0" applyFont="1" applyFill="1" applyBorder="1" applyAlignment="1">
      <alignment horizontal="center" vertical="center"/>
    </xf>
    <xf numFmtId="0" fontId="22" fillId="5" borderId="31" xfId="0" applyFont="1" applyFill="1" applyBorder="1" applyAlignment="1">
      <alignment horizontal="center" vertical="center"/>
    </xf>
    <xf numFmtId="41" fontId="29" fillId="0" borderId="1" xfId="0" applyNumberFormat="1" applyFont="1" applyBorder="1" applyAlignment="1">
      <alignment horizontal="center" vertical="center" shrinkToFit="1"/>
    </xf>
    <xf numFmtId="41" fontId="29" fillId="0" borderId="3" xfId="0" applyNumberFormat="1" applyFont="1" applyBorder="1" applyAlignment="1">
      <alignment horizontal="center" vertical="center" shrinkToFit="1"/>
    </xf>
    <xf numFmtId="41" fontId="29" fillId="0" borderId="24" xfId="0" applyNumberFormat="1" applyFont="1" applyBorder="1" applyAlignment="1">
      <alignment horizontal="center" vertical="center" shrinkToFit="1"/>
    </xf>
    <xf numFmtId="41" fontId="22" fillId="0" borderId="32" xfId="0" applyNumberFormat="1" applyFont="1" applyBorder="1" applyAlignment="1">
      <alignment horizontal="right" vertical="center" shrinkToFit="1"/>
    </xf>
    <xf numFmtId="0" fontId="28" fillId="0" borderId="1" xfId="0" applyFont="1" applyBorder="1" applyAlignment="1">
      <alignment horizontal="right" vertical="center" shrinkToFit="1"/>
    </xf>
    <xf numFmtId="0" fontId="28" fillId="0" borderId="3" xfId="0" applyFont="1" applyBorder="1" applyAlignment="1">
      <alignment horizontal="right" vertical="center" shrinkToFit="1"/>
    </xf>
    <xf numFmtId="0" fontId="28" fillId="0" borderId="24" xfId="0" applyFont="1" applyBorder="1" applyAlignment="1">
      <alignment horizontal="right" vertical="center" shrinkToFit="1"/>
    </xf>
    <xf numFmtId="177" fontId="22" fillId="2" borderId="8" xfId="0" applyNumberFormat="1" applyFont="1" applyFill="1" applyBorder="1" applyAlignment="1">
      <alignment horizontal="right" vertical="center" shrinkToFit="1"/>
    </xf>
    <xf numFmtId="177" fontId="22" fillId="2" borderId="32" xfId="0" applyNumberFormat="1" applyFont="1" applyFill="1" applyBorder="1" applyAlignment="1">
      <alignment horizontal="right" vertical="center" shrinkToFit="1"/>
    </xf>
    <xf numFmtId="177" fontId="22" fillId="2" borderId="25" xfId="0" applyNumberFormat="1" applyFont="1" applyFill="1" applyBorder="1" applyAlignment="1">
      <alignment horizontal="right" vertical="center" shrinkToFit="1"/>
    </xf>
    <xf numFmtId="41" fontId="28" fillId="0" borderId="3" xfId="0" applyNumberFormat="1" applyFont="1" applyBorder="1" applyAlignment="1">
      <alignment horizontal="right" vertical="center" shrinkToFit="1"/>
    </xf>
    <xf numFmtId="0" fontId="17" fillId="0" borderId="0" xfId="0" applyNumberFormat="1" applyFont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24" fillId="8" borderId="16" xfId="0" applyFont="1" applyFill="1" applyBorder="1" applyAlignment="1">
      <alignment horizontal="center" vertical="center"/>
    </xf>
    <xf numFmtId="0" fontId="24" fillId="11" borderId="16" xfId="0" applyFont="1" applyFill="1" applyBorder="1" applyAlignment="1">
      <alignment horizontal="center" vertical="center"/>
    </xf>
    <xf numFmtId="0" fontId="24" fillId="8" borderId="16" xfId="0" applyNumberFormat="1" applyFont="1" applyFill="1" applyBorder="1" applyAlignment="1">
      <alignment horizontal="center" vertical="center"/>
    </xf>
    <xf numFmtId="0" fontId="24" fillId="11" borderId="16" xfId="0" applyFont="1" applyFill="1" applyBorder="1" applyAlignment="1">
      <alignment horizontal="center" vertical="center" wrapText="1"/>
    </xf>
    <xf numFmtId="0" fontId="24" fillId="8" borderId="16" xfId="0" applyFont="1" applyFill="1" applyBorder="1" applyAlignment="1">
      <alignment horizontal="center" vertical="center" wrapText="1"/>
    </xf>
    <xf numFmtId="0" fontId="24" fillId="8" borderId="1" xfId="0" applyFont="1" applyFill="1" applyBorder="1" applyAlignment="1">
      <alignment horizontal="center" vertical="center" wrapText="1"/>
    </xf>
    <xf numFmtId="0" fontId="24" fillId="8" borderId="1" xfId="0" applyFont="1" applyFill="1" applyBorder="1" applyAlignment="1">
      <alignment horizontal="center" vertical="center"/>
    </xf>
    <xf numFmtId="0" fontId="24" fillId="8" borderId="2" xfId="0" applyFont="1" applyFill="1" applyBorder="1" applyAlignment="1">
      <alignment horizontal="center" vertical="center" wrapText="1"/>
    </xf>
    <xf numFmtId="0" fontId="24" fillId="8" borderId="2" xfId="0" applyFont="1" applyFill="1" applyBorder="1" applyAlignment="1">
      <alignment horizontal="center" vertical="center"/>
    </xf>
    <xf numFmtId="0" fontId="30" fillId="0" borderId="0" xfId="0" applyFont="1" applyBorder="1" applyAlignment="1">
      <alignment vertical="top"/>
    </xf>
    <xf numFmtId="0" fontId="13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24" fillId="12" borderId="16" xfId="0" applyFont="1" applyFill="1" applyBorder="1" applyAlignment="1">
      <alignment horizontal="center" vertical="center"/>
    </xf>
    <xf numFmtId="0" fontId="24" fillId="12" borderId="16" xfId="0" applyNumberFormat="1" applyFont="1" applyFill="1" applyBorder="1" applyAlignment="1">
      <alignment horizontal="center" vertical="center" wrapText="1"/>
    </xf>
    <xf numFmtId="0" fontId="24" fillId="12" borderId="16" xfId="0" applyFont="1" applyFill="1" applyBorder="1" applyAlignment="1">
      <alignment horizontal="center"/>
    </xf>
    <xf numFmtId="0" fontId="24" fillId="12" borderId="16" xfId="0" applyFont="1" applyFill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/>
    </xf>
    <xf numFmtId="0" fontId="24" fillId="11" borderId="2" xfId="0" applyFont="1" applyFill="1" applyBorder="1" applyAlignment="1">
      <alignment horizontal="center" vertical="center"/>
    </xf>
    <xf numFmtId="0" fontId="24" fillId="11" borderId="16" xfId="0" applyFont="1" applyFill="1" applyBorder="1" applyAlignment="1"/>
    <xf numFmtId="41" fontId="24" fillId="0" borderId="16" xfId="1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41" fontId="24" fillId="11" borderId="6" xfId="1" applyFont="1" applyFill="1" applyBorder="1" applyAlignment="1">
      <alignment horizontal="center" vertical="center" shrinkToFit="1"/>
    </xf>
    <xf numFmtId="0" fontId="24" fillId="11" borderId="4" xfId="0" applyFont="1" applyFill="1" applyBorder="1" applyAlignment="1">
      <alignment horizontal="center" vertical="center" shrinkToFit="1"/>
    </xf>
    <xf numFmtId="41" fontId="24" fillId="11" borderId="5" xfId="1" applyNumberFormat="1" applyFont="1" applyFill="1" applyBorder="1" applyAlignment="1">
      <alignment horizontal="center" vertical="center" shrinkToFit="1"/>
    </xf>
    <xf numFmtId="41" fontId="24" fillId="11" borderId="6" xfId="0" applyNumberFormat="1" applyFont="1" applyFill="1" applyBorder="1" applyAlignment="1">
      <alignment horizontal="center" vertical="center" shrinkToFit="1"/>
    </xf>
    <xf numFmtId="41" fontId="24" fillId="0" borderId="6" xfId="1" applyFont="1" applyFill="1" applyBorder="1" applyAlignment="1">
      <alignment horizontal="center" vertical="center" shrinkToFit="1"/>
    </xf>
    <xf numFmtId="0" fontId="24" fillId="0" borderId="6" xfId="0" applyFont="1" applyBorder="1" applyAlignment="1">
      <alignment horizontal="center" vertical="center" shrinkToFit="1"/>
    </xf>
    <xf numFmtId="0" fontId="24" fillId="7" borderId="6" xfId="1" applyNumberFormat="1" applyFont="1" applyFill="1" applyBorder="1" applyAlignment="1">
      <alignment horizontal="center" vertical="center"/>
    </xf>
    <xf numFmtId="0" fontId="24" fillId="7" borderId="6" xfId="0" applyNumberFormat="1" applyFont="1" applyFill="1" applyBorder="1" applyAlignment="1">
      <alignment horizontal="center" vertical="center"/>
    </xf>
    <xf numFmtId="41" fontId="24" fillId="0" borderId="6" xfId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41" fontId="24" fillId="11" borderId="16" xfId="1" applyFont="1" applyFill="1" applyBorder="1" applyAlignment="1">
      <alignment horizontal="center" vertical="center" shrinkToFit="1"/>
    </xf>
    <xf numFmtId="0" fontId="24" fillId="11" borderId="13" xfId="0" applyFont="1" applyFill="1" applyBorder="1" applyAlignment="1">
      <alignment horizontal="center" vertical="center" shrinkToFit="1"/>
    </xf>
    <xf numFmtId="41" fontId="24" fillId="11" borderId="33" xfId="1" applyNumberFormat="1" applyFont="1" applyFill="1" applyBorder="1" applyAlignment="1">
      <alignment horizontal="center" vertical="center" shrinkToFit="1"/>
    </xf>
    <xf numFmtId="41" fontId="24" fillId="11" borderId="1" xfId="0" applyNumberFormat="1" applyFont="1" applyFill="1" applyBorder="1" applyAlignment="1">
      <alignment horizontal="center" vertical="center" shrinkToFit="1"/>
    </xf>
    <xf numFmtId="41" fontId="24" fillId="7" borderId="16" xfId="1" applyFont="1" applyFill="1" applyBorder="1" applyAlignment="1">
      <alignment horizontal="center" vertical="center" shrinkToFit="1"/>
    </xf>
    <xf numFmtId="0" fontId="24" fillId="7" borderId="16" xfId="0" applyFont="1" applyFill="1" applyBorder="1" applyAlignment="1">
      <alignment horizontal="center" vertical="center" shrinkToFit="1"/>
    </xf>
    <xf numFmtId="41" fontId="24" fillId="0" borderId="34" xfId="1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41" fontId="24" fillId="11" borderId="37" xfId="1" applyFont="1" applyFill="1" applyBorder="1" applyAlignment="1">
      <alignment horizontal="center" vertical="center" shrinkToFit="1"/>
    </xf>
    <xf numFmtId="0" fontId="24" fillId="11" borderId="26" xfId="0" applyFont="1" applyFill="1" applyBorder="1" applyAlignment="1">
      <alignment horizontal="center" vertical="center" shrinkToFit="1"/>
    </xf>
    <xf numFmtId="41" fontId="24" fillId="11" borderId="38" xfId="1" applyNumberFormat="1" applyFont="1" applyFill="1" applyBorder="1" applyAlignment="1">
      <alignment horizontal="center" vertical="center" shrinkToFit="1"/>
    </xf>
    <xf numFmtId="41" fontId="24" fillId="11" borderId="39" xfId="0" applyNumberFormat="1" applyFont="1" applyFill="1" applyBorder="1" applyAlignment="1">
      <alignment horizontal="center" vertical="center" shrinkToFit="1"/>
    </xf>
    <xf numFmtId="41" fontId="24" fillId="0" borderId="37" xfId="1" applyFont="1" applyFill="1" applyBorder="1" applyAlignment="1">
      <alignment horizontal="center" vertical="center" shrinkToFit="1"/>
    </xf>
    <xf numFmtId="0" fontId="24" fillId="0" borderId="37" xfId="0" applyFont="1" applyBorder="1" applyAlignment="1">
      <alignment horizontal="center" vertical="center" shrinkToFit="1"/>
    </xf>
    <xf numFmtId="0" fontId="24" fillId="7" borderId="39" xfId="1" applyNumberFormat="1" applyFont="1" applyFill="1" applyBorder="1" applyAlignment="1">
      <alignment horizontal="center" vertical="center"/>
    </xf>
    <xf numFmtId="0" fontId="24" fillId="7" borderId="39" xfId="0" applyNumberFormat="1" applyFont="1" applyFill="1" applyBorder="1" applyAlignment="1">
      <alignment horizontal="center" vertical="center"/>
    </xf>
    <xf numFmtId="41" fontId="24" fillId="0" borderId="37" xfId="1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41" fontId="24" fillId="11" borderId="34" xfId="1" applyFont="1" applyFill="1" applyBorder="1" applyAlignment="1">
      <alignment horizontal="center" vertical="center" shrinkToFit="1"/>
    </xf>
    <xf numFmtId="0" fontId="24" fillId="11" borderId="35" xfId="0" applyFont="1" applyFill="1" applyBorder="1" applyAlignment="1">
      <alignment horizontal="center" vertical="center" shrinkToFit="1"/>
    </xf>
    <xf numFmtId="41" fontId="24" fillId="11" borderId="36" xfId="1" applyNumberFormat="1" applyFont="1" applyFill="1" applyBorder="1" applyAlignment="1">
      <alignment horizontal="center" vertical="center" shrinkToFit="1"/>
    </xf>
    <xf numFmtId="41" fontId="24" fillId="11" borderId="34" xfId="0" applyNumberFormat="1" applyFont="1" applyFill="1" applyBorder="1" applyAlignment="1">
      <alignment horizontal="center" vertical="center" shrinkToFit="1"/>
    </xf>
    <xf numFmtId="41" fontId="24" fillId="0" borderId="34" xfId="1" applyFont="1" applyFill="1" applyBorder="1" applyAlignment="1">
      <alignment horizontal="center" vertical="center" shrinkToFit="1"/>
    </xf>
    <xf numFmtId="0" fontId="24" fillId="0" borderId="34" xfId="0" applyFont="1" applyBorder="1" applyAlignment="1">
      <alignment horizontal="center" vertical="center" shrinkToFit="1"/>
    </xf>
    <xf numFmtId="0" fontId="24" fillId="7" borderId="34" xfId="1" applyNumberFormat="1" applyFont="1" applyFill="1" applyBorder="1" applyAlignment="1">
      <alignment horizontal="center" vertical="center"/>
    </xf>
    <xf numFmtId="0" fontId="24" fillId="7" borderId="3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32" fillId="0" borderId="0" xfId="0" applyFont="1" applyFill="1" applyAlignment="1">
      <alignment horizontal="left" vertical="center"/>
    </xf>
    <xf numFmtId="178" fontId="7" fillId="0" borderId="0" xfId="0" applyNumberFormat="1" applyFont="1" applyAlignment="1">
      <alignment horizontal="left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43"/>
  <sheetViews>
    <sheetView tabSelected="1" zoomScale="115" zoomScaleNormal="115" workbookViewId="0">
      <selection sqref="A1:R1"/>
    </sheetView>
  </sheetViews>
  <sheetFormatPr defaultRowHeight="13.5" x14ac:dyDescent="0.15"/>
  <cols>
    <col min="1" max="2" width="7.33203125" customWidth="1"/>
    <col min="3" max="3" width="11.77734375" customWidth="1"/>
    <col min="4" max="4" width="6.77734375" customWidth="1"/>
    <col min="5" max="18" width="6.21875" customWidth="1"/>
    <col min="19" max="19" width="6.44140625" customWidth="1"/>
    <col min="20" max="20" width="6.21875" customWidth="1"/>
    <col min="21" max="21" width="5.77734375" customWidth="1"/>
    <col min="22" max="22" width="6.21875" customWidth="1"/>
  </cols>
  <sheetData>
    <row r="1" spans="1:18" ht="30" customHeight="1" x14ac:dyDescent="0.15">
      <c r="A1" s="86" t="s">
        <v>101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8" ht="14.25" x14ac:dyDescent="0.1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4"/>
      <c r="R2" s="4"/>
    </row>
    <row r="3" spans="1:18" ht="20.100000000000001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4"/>
      <c r="R3" s="4"/>
    </row>
    <row r="4" spans="1:18" s="3" customFormat="1" ht="17.25" thickBot="1" x14ac:dyDescent="0.2">
      <c r="A4" s="84" t="s">
        <v>47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7" t="s">
        <v>2</v>
      </c>
      <c r="N4" s="87"/>
      <c r="O4" s="87"/>
      <c r="P4" s="87"/>
      <c r="Q4" s="87"/>
      <c r="R4" s="87"/>
    </row>
    <row r="5" spans="1:18" ht="20.100000000000001" customHeight="1" x14ac:dyDescent="0.15">
      <c r="A5" s="89" t="s">
        <v>3</v>
      </c>
      <c r="B5" s="93" t="s">
        <v>4</v>
      </c>
      <c r="C5" s="93" t="s">
        <v>0</v>
      </c>
      <c r="D5" s="93"/>
      <c r="E5" s="93" t="s">
        <v>5</v>
      </c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 t="s">
        <v>6</v>
      </c>
      <c r="R5" s="94"/>
    </row>
    <row r="6" spans="1:18" ht="20.100000000000001" customHeight="1" x14ac:dyDescent="0.15">
      <c r="A6" s="90"/>
      <c r="B6" s="95"/>
      <c r="C6" s="95"/>
      <c r="D6" s="95"/>
      <c r="E6" s="95" t="s">
        <v>38</v>
      </c>
      <c r="F6" s="95"/>
      <c r="G6" s="95" t="s">
        <v>39</v>
      </c>
      <c r="H6" s="95"/>
      <c r="I6" s="95" t="s">
        <v>40</v>
      </c>
      <c r="J6" s="95"/>
      <c r="K6" s="95" t="s">
        <v>41</v>
      </c>
      <c r="L6" s="95"/>
      <c r="M6" s="95" t="s">
        <v>7</v>
      </c>
      <c r="N6" s="95"/>
      <c r="O6" s="95" t="s">
        <v>42</v>
      </c>
      <c r="P6" s="95"/>
      <c r="Q6" s="95"/>
      <c r="R6" s="96"/>
    </row>
    <row r="7" spans="1:18" ht="20.100000000000001" customHeight="1" x14ac:dyDescent="0.15">
      <c r="A7" s="90"/>
      <c r="B7" s="95"/>
      <c r="C7" s="6" t="s">
        <v>8</v>
      </c>
      <c r="D7" s="7" t="s">
        <v>9</v>
      </c>
      <c r="E7" s="6" t="s">
        <v>8</v>
      </c>
      <c r="F7" s="7" t="s">
        <v>9</v>
      </c>
      <c r="G7" s="6" t="s">
        <v>8</v>
      </c>
      <c r="H7" s="7" t="s">
        <v>10</v>
      </c>
      <c r="I7" s="6" t="s">
        <v>8</v>
      </c>
      <c r="J7" s="7" t="s">
        <v>10</v>
      </c>
      <c r="K7" s="6" t="s">
        <v>8</v>
      </c>
      <c r="L7" s="7" t="s">
        <v>9</v>
      </c>
      <c r="M7" s="6" t="s">
        <v>8</v>
      </c>
      <c r="N7" s="7" t="s">
        <v>9</v>
      </c>
      <c r="O7" s="6" t="s">
        <v>8</v>
      </c>
      <c r="P7" s="7" t="s">
        <v>10</v>
      </c>
      <c r="Q7" s="6" t="s">
        <v>8</v>
      </c>
      <c r="R7" s="18" t="s">
        <v>9</v>
      </c>
    </row>
    <row r="8" spans="1:18" ht="23.1" customHeight="1" x14ac:dyDescent="0.15">
      <c r="A8" s="91" t="s">
        <v>54</v>
      </c>
      <c r="B8" s="56" t="s">
        <v>11</v>
      </c>
      <c r="C8" s="57">
        <f>SUM(E8+G8+I8+K8+M8+O8+Q8)</f>
        <v>270</v>
      </c>
      <c r="D8" s="58">
        <f>SUM(F8+H8+J8+L8+P8+N8+R8)</f>
        <v>120</v>
      </c>
      <c r="E8" s="48">
        <v>205</v>
      </c>
      <c r="F8" s="49">
        <v>22</v>
      </c>
      <c r="G8" s="48">
        <v>2</v>
      </c>
      <c r="H8" s="49">
        <v>0</v>
      </c>
      <c r="I8" s="48">
        <v>1</v>
      </c>
      <c r="J8" s="49">
        <v>1</v>
      </c>
      <c r="K8" s="48">
        <v>3</v>
      </c>
      <c r="L8" s="49">
        <v>4</v>
      </c>
      <c r="M8" s="48">
        <v>0</v>
      </c>
      <c r="N8" s="49">
        <v>0</v>
      </c>
      <c r="O8" s="48">
        <v>0</v>
      </c>
      <c r="P8" s="49">
        <v>0</v>
      </c>
      <c r="Q8" s="48">
        <v>59</v>
      </c>
      <c r="R8" s="50">
        <v>93</v>
      </c>
    </row>
    <row r="9" spans="1:18" ht="23.1" customHeight="1" thickBot="1" x14ac:dyDescent="0.2">
      <c r="A9" s="92"/>
      <c r="B9" s="63" t="s">
        <v>12</v>
      </c>
      <c r="C9" s="61">
        <f>SUM(E9+G9+I9+K9+M9+O9+Q9)</f>
        <v>1159</v>
      </c>
      <c r="D9" s="62">
        <f>SUM(F9+H9+J9+L9+N9+P9+R9)</f>
        <v>732</v>
      </c>
      <c r="E9" s="19">
        <v>808</v>
      </c>
      <c r="F9" s="20">
        <v>95</v>
      </c>
      <c r="G9" s="19">
        <v>5</v>
      </c>
      <c r="H9" s="20">
        <v>0</v>
      </c>
      <c r="I9" s="19">
        <v>4</v>
      </c>
      <c r="J9" s="20">
        <v>26</v>
      </c>
      <c r="K9" s="19">
        <v>50</v>
      </c>
      <c r="L9" s="20">
        <v>76</v>
      </c>
      <c r="M9" s="19">
        <v>0</v>
      </c>
      <c r="N9" s="20">
        <v>0</v>
      </c>
      <c r="O9" s="19">
        <v>0</v>
      </c>
      <c r="P9" s="20">
        <v>0</v>
      </c>
      <c r="Q9" s="19">
        <v>292</v>
      </c>
      <c r="R9" s="21">
        <v>535</v>
      </c>
    </row>
    <row r="10" spans="1:18" ht="15" customHeight="1" x14ac:dyDescent="0.15">
      <c r="A10" s="8"/>
      <c r="B10" s="8"/>
      <c r="C10" s="8"/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8"/>
      <c r="R10" s="8"/>
    </row>
    <row r="11" spans="1:18" s="3" customFormat="1" ht="15" customHeight="1" thickBot="1" x14ac:dyDescent="0.2">
      <c r="A11" s="84" t="s">
        <v>48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7" t="s">
        <v>2</v>
      </c>
      <c r="N11" s="87"/>
      <c r="O11" s="87"/>
      <c r="P11" s="87"/>
      <c r="Q11" s="87"/>
      <c r="R11" s="87"/>
    </row>
    <row r="12" spans="1:18" ht="20.100000000000001" customHeight="1" x14ac:dyDescent="0.15">
      <c r="A12" s="107" t="s">
        <v>3</v>
      </c>
      <c r="B12" s="82" t="s">
        <v>4</v>
      </c>
      <c r="C12" s="82" t="s">
        <v>0</v>
      </c>
      <c r="D12" s="82"/>
      <c r="E12" s="82" t="s">
        <v>13</v>
      </c>
      <c r="F12" s="82"/>
      <c r="G12" s="109" t="s">
        <v>14</v>
      </c>
      <c r="H12" s="82"/>
      <c r="I12" s="82" t="s">
        <v>15</v>
      </c>
      <c r="J12" s="82"/>
      <c r="K12" s="82" t="s">
        <v>16</v>
      </c>
      <c r="L12" s="82"/>
      <c r="M12" s="82" t="s">
        <v>17</v>
      </c>
      <c r="N12" s="82"/>
      <c r="O12" s="82" t="s">
        <v>1</v>
      </c>
      <c r="P12" s="82"/>
      <c r="Q12" s="97" t="s">
        <v>18</v>
      </c>
      <c r="R12" s="98"/>
    </row>
    <row r="13" spans="1:18" ht="20.100000000000001" customHeight="1" x14ac:dyDescent="0.15">
      <c r="A13" s="108"/>
      <c r="B13" s="83"/>
      <c r="C13" s="10" t="s">
        <v>8</v>
      </c>
      <c r="D13" s="11" t="s">
        <v>9</v>
      </c>
      <c r="E13" s="10" t="s">
        <v>8</v>
      </c>
      <c r="F13" s="11" t="s">
        <v>9</v>
      </c>
      <c r="G13" s="12" t="s">
        <v>8</v>
      </c>
      <c r="H13" s="11" t="s">
        <v>9</v>
      </c>
      <c r="I13" s="10" t="s">
        <v>8</v>
      </c>
      <c r="J13" s="11" t="s">
        <v>9</v>
      </c>
      <c r="K13" s="10" t="s">
        <v>8</v>
      </c>
      <c r="L13" s="11" t="s">
        <v>9</v>
      </c>
      <c r="M13" s="10" t="s">
        <v>8</v>
      </c>
      <c r="N13" s="11" t="s">
        <v>9</v>
      </c>
      <c r="O13" s="10" t="s">
        <v>8</v>
      </c>
      <c r="P13" s="11" t="s">
        <v>9</v>
      </c>
      <c r="Q13" s="99"/>
      <c r="R13" s="100"/>
    </row>
    <row r="14" spans="1:18" ht="23.1" customHeight="1" x14ac:dyDescent="0.15">
      <c r="A14" s="105" t="s">
        <v>54</v>
      </c>
      <c r="B14" s="56" t="s">
        <v>11</v>
      </c>
      <c r="C14" s="57">
        <f>SUM(E14+G14+I14+K14+M14+O14)</f>
        <v>270</v>
      </c>
      <c r="D14" s="58">
        <f>SUM(F14+H14+J14+L14+N14+P14)</f>
        <v>120</v>
      </c>
      <c r="E14" s="45">
        <v>51</v>
      </c>
      <c r="F14" s="46">
        <v>18</v>
      </c>
      <c r="G14" s="47">
        <v>131</v>
      </c>
      <c r="H14" s="46">
        <v>41</v>
      </c>
      <c r="I14" s="45">
        <v>71</v>
      </c>
      <c r="J14" s="46">
        <v>18</v>
      </c>
      <c r="K14" s="45">
        <v>6</v>
      </c>
      <c r="L14" s="46">
        <v>34</v>
      </c>
      <c r="M14" s="45">
        <v>3</v>
      </c>
      <c r="N14" s="46">
        <v>4</v>
      </c>
      <c r="O14" s="45">
        <v>8</v>
      </c>
      <c r="P14" s="46">
        <v>5</v>
      </c>
      <c r="Q14" s="101"/>
      <c r="R14" s="102"/>
    </row>
    <row r="15" spans="1:18" ht="23.1" customHeight="1" thickBot="1" x14ac:dyDescent="0.2">
      <c r="A15" s="106"/>
      <c r="B15" s="63" t="s">
        <v>12</v>
      </c>
      <c r="C15" s="61">
        <f>SUM(E15+G15+I15+K15+M15+O15)</f>
        <v>1159</v>
      </c>
      <c r="D15" s="62">
        <f>SUM(F15+H15+J15+L15+N15+P15)</f>
        <v>732</v>
      </c>
      <c r="E15" s="70">
        <v>138</v>
      </c>
      <c r="F15" s="71">
        <v>95</v>
      </c>
      <c r="G15" s="72">
        <v>591</v>
      </c>
      <c r="H15" s="71">
        <v>234</v>
      </c>
      <c r="I15" s="70">
        <v>353</v>
      </c>
      <c r="J15" s="71">
        <v>90</v>
      </c>
      <c r="K15" s="70">
        <v>34</v>
      </c>
      <c r="L15" s="71">
        <v>119</v>
      </c>
      <c r="M15" s="70">
        <v>6</v>
      </c>
      <c r="N15" s="71">
        <v>167</v>
      </c>
      <c r="O15" s="70">
        <v>37</v>
      </c>
      <c r="P15" s="71">
        <v>27</v>
      </c>
      <c r="Q15" s="103"/>
      <c r="R15" s="104"/>
    </row>
    <row r="16" spans="1:18" ht="15" customHeight="1" x14ac:dyDescent="0.15">
      <c r="A16" s="8"/>
      <c r="B16" s="8"/>
      <c r="C16" s="8"/>
      <c r="D16" s="8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8"/>
      <c r="R16" s="8"/>
    </row>
    <row r="17" spans="1:27" s="3" customFormat="1" ht="15" customHeight="1" thickBot="1" x14ac:dyDescent="0.2">
      <c r="A17" s="84" t="s">
        <v>49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7" t="s">
        <v>2</v>
      </c>
      <c r="N17" s="87"/>
      <c r="O17" s="87"/>
      <c r="P17" s="87"/>
      <c r="Q17" s="87"/>
      <c r="R17" s="87"/>
    </row>
    <row r="18" spans="1:27" ht="20.100000000000001" customHeight="1" x14ac:dyDescent="0.15">
      <c r="A18" s="107" t="s">
        <v>3</v>
      </c>
      <c r="B18" s="82" t="s">
        <v>4</v>
      </c>
      <c r="C18" s="82" t="s">
        <v>0</v>
      </c>
      <c r="D18" s="82"/>
      <c r="E18" s="82" t="s">
        <v>45</v>
      </c>
      <c r="F18" s="82"/>
      <c r="G18" s="82" t="s">
        <v>44</v>
      </c>
      <c r="H18" s="82"/>
      <c r="I18" s="82" t="s">
        <v>43</v>
      </c>
      <c r="J18" s="82"/>
      <c r="K18" s="82"/>
      <c r="L18" s="82"/>
      <c r="M18" s="97" t="s">
        <v>19</v>
      </c>
      <c r="N18" s="97"/>
      <c r="O18" s="97"/>
      <c r="P18" s="97"/>
      <c r="Q18" s="97"/>
      <c r="R18" s="98"/>
    </row>
    <row r="19" spans="1:27" ht="20.100000000000001" customHeight="1" x14ac:dyDescent="0.15">
      <c r="A19" s="108"/>
      <c r="B19" s="83"/>
      <c r="C19" s="83"/>
      <c r="D19" s="83"/>
      <c r="E19" s="83"/>
      <c r="F19" s="83"/>
      <c r="G19" s="83"/>
      <c r="H19" s="83"/>
      <c r="I19" s="83" t="s">
        <v>20</v>
      </c>
      <c r="J19" s="83"/>
      <c r="K19" s="83" t="s">
        <v>1</v>
      </c>
      <c r="L19" s="83"/>
      <c r="M19" s="99"/>
      <c r="N19" s="99"/>
      <c r="O19" s="99"/>
      <c r="P19" s="99"/>
      <c r="Q19" s="99"/>
      <c r="R19" s="100"/>
    </row>
    <row r="20" spans="1:27" ht="20.100000000000001" customHeight="1" x14ac:dyDescent="0.15">
      <c r="A20" s="108"/>
      <c r="B20" s="83"/>
      <c r="C20" s="10" t="s">
        <v>8</v>
      </c>
      <c r="D20" s="11" t="s">
        <v>9</v>
      </c>
      <c r="E20" s="10" t="s">
        <v>8</v>
      </c>
      <c r="F20" s="11" t="s">
        <v>9</v>
      </c>
      <c r="G20" s="10" t="s">
        <v>8</v>
      </c>
      <c r="H20" s="11" t="s">
        <v>9</v>
      </c>
      <c r="I20" s="10" t="s">
        <v>8</v>
      </c>
      <c r="J20" s="11" t="s">
        <v>9</v>
      </c>
      <c r="K20" s="10" t="s">
        <v>8</v>
      </c>
      <c r="L20" s="11" t="s">
        <v>9</v>
      </c>
      <c r="M20" s="99"/>
      <c r="N20" s="99"/>
      <c r="O20" s="99"/>
      <c r="P20" s="99"/>
      <c r="Q20" s="99"/>
      <c r="R20" s="100"/>
      <c r="AA20" s="51" t="s">
        <v>74</v>
      </c>
    </row>
    <row r="21" spans="1:27" ht="23.1" customHeight="1" x14ac:dyDescent="0.15">
      <c r="A21" s="105" t="s">
        <v>55</v>
      </c>
      <c r="B21" s="59" t="s">
        <v>11</v>
      </c>
      <c r="C21" s="57">
        <f>SUM(E21+G21+I21+K21)</f>
        <v>270</v>
      </c>
      <c r="D21" s="58">
        <f>SUM(F21+H21+J21+L21)</f>
        <v>120</v>
      </c>
      <c r="E21" s="43">
        <v>75</v>
      </c>
      <c r="F21" s="44">
        <v>69</v>
      </c>
      <c r="G21" s="43">
        <v>43</v>
      </c>
      <c r="H21" s="44">
        <v>19</v>
      </c>
      <c r="I21" s="43">
        <v>60</v>
      </c>
      <c r="J21" s="44">
        <v>14</v>
      </c>
      <c r="K21" s="43">
        <v>92</v>
      </c>
      <c r="L21" s="44">
        <v>18</v>
      </c>
      <c r="M21" s="119"/>
      <c r="N21" s="120"/>
      <c r="O21" s="120"/>
      <c r="P21" s="120"/>
      <c r="Q21" s="120"/>
      <c r="R21" s="121"/>
    </row>
    <row r="22" spans="1:27" ht="23.1" customHeight="1" thickBot="1" x14ac:dyDescent="0.2">
      <c r="A22" s="106"/>
      <c r="B22" s="60" t="s">
        <v>12</v>
      </c>
      <c r="C22" s="61">
        <f>SUM(E22+G22+I22+K22)</f>
        <v>1159</v>
      </c>
      <c r="D22" s="62">
        <f>SUM(F22+H22+J22+L22)</f>
        <v>732</v>
      </c>
      <c r="E22" s="73">
        <v>434</v>
      </c>
      <c r="F22" s="74">
        <v>239</v>
      </c>
      <c r="G22" s="73">
        <v>249</v>
      </c>
      <c r="H22" s="74">
        <v>212</v>
      </c>
      <c r="I22" s="73">
        <v>158</v>
      </c>
      <c r="J22" s="74">
        <v>173</v>
      </c>
      <c r="K22" s="73">
        <v>318</v>
      </c>
      <c r="L22" s="74">
        <v>108</v>
      </c>
      <c r="M22" s="122"/>
      <c r="N22" s="123"/>
      <c r="O22" s="123"/>
      <c r="P22" s="123"/>
      <c r="Q22" s="123"/>
      <c r="R22" s="124"/>
    </row>
    <row r="23" spans="1:27" ht="15" customHeight="1" x14ac:dyDescent="0.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27" s="3" customFormat="1" ht="15" customHeight="1" thickBot="1" x14ac:dyDescent="0.2">
      <c r="A24" s="84" t="s">
        <v>50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7" t="s">
        <v>21</v>
      </c>
      <c r="N24" s="87"/>
      <c r="O24" s="87"/>
      <c r="P24" s="87"/>
      <c r="Q24" s="87"/>
      <c r="R24" s="87"/>
    </row>
    <row r="25" spans="1:27" ht="20.100000000000001" customHeight="1" x14ac:dyDescent="0.15">
      <c r="A25" s="107" t="s">
        <v>3</v>
      </c>
      <c r="B25" s="82" t="s">
        <v>4</v>
      </c>
      <c r="C25" s="82" t="s">
        <v>0</v>
      </c>
      <c r="D25" s="82"/>
      <c r="E25" s="82" t="s">
        <v>92</v>
      </c>
      <c r="F25" s="82"/>
      <c r="G25" s="82" t="s">
        <v>97</v>
      </c>
      <c r="H25" s="82"/>
      <c r="I25" s="82" t="s">
        <v>98</v>
      </c>
      <c r="J25" s="82"/>
      <c r="K25" s="82" t="s">
        <v>91</v>
      </c>
      <c r="L25" s="82"/>
      <c r="M25" s="82" t="s">
        <v>90</v>
      </c>
      <c r="N25" s="82"/>
      <c r="O25" s="82" t="s">
        <v>93</v>
      </c>
      <c r="P25" s="82"/>
      <c r="Q25" s="82" t="s">
        <v>94</v>
      </c>
      <c r="R25" s="82"/>
      <c r="S25" s="82" t="s">
        <v>95</v>
      </c>
      <c r="T25" s="82"/>
      <c r="U25" s="82" t="s">
        <v>96</v>
      </c>
      <c r="V25" s="82"/>
    </row>
    <row r="26" spans="1:27" ht="20.100000000000001" customHeight="1" x14ac:dyDescent="0.15">
      <c r="A26" s="108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</row>
    <row r="27" spans="1:27" ht="20.100000000000001" customHeight="1" x14ac:dyDescent="0.15">
      <c r="A27" s="108"/>
      <c r="B27" s="83"/>
      <c r="C27" s="10" t="s">
        <v>8</v>
      </c>
      <c r="D27" s="11" t="s">
        <v>9</v>
      </c>
      <c r="E27" s="10" t="s">
        <v>8</v>
      </c>
      <c r="F27" s="11" t="s">
        <v>9</v>
      </c>
      <c r="G27" s="10" t="s">
        <v>8</v>
      </c>
      <c r="H27" s="11" t="s">
        <v>9</v>
      </c>
      <c r="I27" s="10" t="s">
        <v>8</v>
      </c>
      <c r="J27" s="11" t="s">
        <v>9</v>
      </c>
      <c r="K27" s="10" t="s">
        <v>8</v>
      </c>
      <c r="L27" s="11" t="s">
        <v>9</v>
      </c>
      <c r="M27" s="10" t="s">
        <v>8</v>
      </c>
      <c r="N27" s="11" t="s">
        <v>9</v>
      </c>
      <c r="O27" s="10" t="s">
        <v>8</v>
      </c>
      <c r="P27" s="11" t="s">
        <v>9</v>
      </c>
      <c r="Q27" s="10" t="s">
        <v>8</v>
      </c>
      <c r="R27" s="11" t="s">
        <v>9</v>
      </c>
      <c r="S27" s="10" t="s">
        <v>8</v>
      </c>
      <c r="T27" s="11" t="s">
        <v>9</v>
      </c>
      <c r="U27" s="10" t="s">
        <v>8</v>
      </c>
      <c r="V27" s="11" t="s">
        <v>9</v>
      </c>
    </row>
    <row r="28" spans="1:27" s="1" customFormat="1" ht="37.5" customHeight="1" x14ac:dyDescent="0.15">
      <c r="A28" s="110" t="s">
        <v>54</v>
      </c>
      <c r="B28" s="59" t="s">
        <v>11</v>
      </c>
      <c r="C28" s="57">
        <f>SUM(E28+G28+I28+K28+M28+O28+Q28+S28+U28)</f>
        <v>270</v>
      </c>
      <c r="D28" s="58">
        <f>SUM(F28+H28+J28+L28+N28+P28+R28+T28+V28)</f>
        <v>120</v>
      </c>
      <c r="E28" s="45">
        <v>146</v>
      </c>
      <c r="F28" s="46">
        <v>68</v>
      </c>
      <c r="G28" s="45">
        <v>43</v>
      </c>
      <c r="H28" s="46">
        <v>31</v>
      </c>
      <c r="I28" s="45">
        <v>1</v>
      </c>
      <c r="J28" s="46">
        <v>0</v>
      </c>
      <c r="K28" s="45">
        <v>68</v>
      </c>
      <c r="L28" s="46">
        <v>10</v>
      </c>
      <c r="M28" s="45">
        <v>5</v>
      </c>
      <c r="N28" s="46">
        <v>6</v>
      </c>
      <c r="O28" s="45">
        <v>0</v>
      </c>
      <c r="P28" s="46">
        <v>0</v>
      </c>
      <c r="Q28" s="45">
        <v>6</v>
      </c>
      <c r="R28" s="46">
        <v>5</v>
      </c>
      <c r="S28" s="45">
        <v>0</v>
      </c>
      <c r="T28" s="46">
        <v>0</v>
      </c>
      <c r="U28" s="45">
        <v>1</v>
      </c>
      <c r="V28" s="46">
        <v>0</v>
      </c>
    </row>
    <row r="29" spans="1:27" ht="23.1" customHeight="1" thickBot="1" x14ac:dyDescent="0.2">
      <c r="A29" s="111"/>
      <c r="B29" s="60" t="s">
        <v>12</v>
      </c>
      <c r="C29" s="61">
        <f>SUM(E29+G29+I29+K29+M29+O29+Q29+S29+U29)</f>
        <v>1159</v>
      </c>
      <c r="D29" s="62">
        <f>SUM(F29+H29+J29+L29+N29+P29+R29+T29+V29)</f>
        <v>732</v>
      </c>
      <c r="E29" s="70">
        <v>586</v>
      </c>
      <c r="F29" s="71">
        <v>354</v>
      </c>
      <c r="G29" s="70">
        <v>88</v>
      </c>
      <c r="H29" s="71">
        <v>104</v>
      </c>
      <c r="I29" s="70">
        <v>9</v>
      </c>
      <c r="J29" s="71">
        <v>17</v>
      </c>
      <c r="K29" s="70">
        <v>412</v>
      </c>
      <c r="L29" s="71">
        <v>202</v>
      </c>
      <c r="M29" s="70">
        <v>55</v>
      </c>
      <c r="N29" s="71">
        <v>50</v>
      </c>
      <c r="O29" s="70">
        <v>0</v>
      </c>
      <c r="P29" s="71">
        <v>0</v>
      </c>
      <c r="Q29" s="70">
        <v>6</v>
      </c>
      <c r="R29" s="71">
        <v>5</v>
      </c>
      <c r="S29" s="70">
        <v>0</v>
      </c>
      <c r="T29" s="71">
        <v>0</v>
      </c>
      <c r="U29" s="70">
        <v>3</v>
      </c>
      <c r="V29" s="71">
        <v>0</v>
      </c>
    </row>
    <row r="30" spans="1:27" ht="15" customHeight="1" x14ac:dyDescent="0.15">
      <c r="A30" s="8"/>
      <c r="B30" s="8"/>
      <c r="C30" s="8"/>
      <c r="D30" s="8"/>
      <c r="E30" s="9"/>
      <c r="F30" s="9"/>
      <c r="G30" s="9"/>
      <c r="H30" s="9"/>
      <c r="I30" s="9"/>
      <c r="J30" s="9"/>
      <c r="K30" s="9"/>
      <c r="L30" s="9"/>
      <c r="M30" s="8"/>
      <c r="N30" s="8"/>
      <c r="O30" s="8"/>
      <c r="P30" s="8"/>
      <c r="Q30" s="8"/>
      <c r="R30" s="8"/>
    </row>
    <row r="31" spans="1:27" s="3" customFormat="1" ht="15" customHeight="1" thickBot="1" x14ac:dyDescent="0.2">
      <c r="A31" s="84" t="s">
        <v>51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7" t="s">
        <v>22</v>
      </c>
      <c r="M31" s="87"/>
      <c r="N31" s="87"/>
      <c r="O31" s="87"/>
      <c r="P31" s="87"/>
      <c r="Q31" s="87"/>
      <c r="R31" s="87"/>
    </row>
    <row r="32" spans="1:27" ht="30" customHeight="1" x14ac:dyDescent="0.15">
      <c r="A32" s="69" t="s">
        <v>3</v>
      </c>
      <c r="B32" s="68" t="s">
        <v>4</v>
      </c>
      <c r="C32" s="68" t="s">
        <v>23</v>
      </c>
      <c r="D32" s="25" t="s">
        <v>24</v>
      </c>
      <c r="E32" s="25" t="s">
        <v>25</v>
      </c>
      <c r="F32" s="25" t="s">
        <v>26</v>
      </c>
      <c r="G32" s="25" t="s">
        <v>27</v>
      </c>
      <c r="H32" s="25" t="s">
        <v>28</v>
      </c>
      <c r="I32" s="25" t="s">
        <v>29</v>
      </c>
      <c r="J32" s="26" t="s">
        <v>46</v>
      </c>
      <c r="K32" s="25" t="s">
        <v>30</v>
      </c>
      <c r="L32" s="112" t="s">
        <v>31</v>
      </c>
      <c r="M32" s="113"/>
      <c r="N32" s="113"/>
      <c r="O32" s="113"/>
      <c r="P32" s="113"/>
      <c r="Q32" s="113"/>
      <c r="R32" s="114"/>
    </row>
    <row r="33" spans="1:18" ht="23.1" customHeight="1" x14ac:dyDescent="0.15">
      <c r="A33" s="105" t="s">
        <v>55</v>
      </c>
      <c r="B33" s="77" t="s">
        <v>11</v>
      </c>
      <c r="C33" s="80">
        <f>SUM(D33+E33+F33+G33+H33+I33+J33+K33)</f>
        <v>270</v>
      </c>
      <c r="D33" s="78">
        <v>200</v>
      </c>
      <c r="E33" s="79">
        <v>19</v>
      </c>
      <c r="F33" s="79">
        <v>11</v>
      </c>
      <c r="G33" s="79">
        <v>30</v>
      </c>
      <c r="H33" s="79">
        <v>6</v>
      </c>
      <c r="I33" s="79">
        <v>3</v>
      </c>
      <c r="J33" s="79">
        <v>1</v>
      </c>
      <c r="K33" s="79">
        <v>0</v>
      </c>
      <c r="L33" s="101"/>
      <c r="M33" s="125"/>
      <c r="N33" s="125"/>
      <c r="O33" s="125"/>
      <c r="P33" s="125"/>
      <c r="Q33" s="125"/>
      <c r="R33" s="102"/>
    </row>
    <row r="34" spans="1:18" ht="23.1" customHeight="1" thickBot="1" x14ac:dyDescent="0.2">
      <c r="A34" s="106"/>
      <c r="B34" s="60" t="s">
        <v>12</v>
      </c>
      <c r="C34" s="81">
        <f>SUM(D34+E34+F34+G34+H34+I34+J34+K34)</f>
        <v>1159</v>
      </c>
      <c r="D34" s="75" t="s">
        <v>108</v>
      </c>
      <c r="E34" s="76" t="s">
        <v>107</v>
      </c>
      <c r="F34" s="76" t="s">
        <v>106</v>
      </c>
      <c r="G34" s="76" t="s">
        <v>105</v>
      </c>
      <c r="H34" s="76" t="s">
        <v>104</v>
      </c>
      <c r="I34" s="76" t="s">
        <v>103</v>
      </c>
      <c r="J34" s="76" t="s">
        <v>102</v>
      </c>
      <c r="K34" s="76" t="s">
        <v>100</v>
      </c>
      <c r="L34" s="103"/>
      <c r="M34" s="118"/>
      <c r="N34" s="118"/>
      <c r="O34" s="118"/>
      <c r="P34" s="118"/>
      <c r="Q34" s="118"/>
      <c r="R34" s="104"/>
    </row>
    <row r="35" spans="1:18" ht="15" customHeight="1" x14ac:dyDescent="0.15">
      <c r="A35" s="8"/>
      <c r="B35" s="8"/>
      <c r="C35" s="8"/>
      <c r="D35" s="9"/>
      <c r="E35" s="9"/>
      <c r="F35" s="9"/>
      <c r="G35" s="9"/>
      <c r="H35" s="9"/>
      <c r="I35" s="9"/>
      <c r="J35" s="9"/>
      <c r="K35" s="9"/>
      <c r="L35" s="8"/>
      <c r="M35" s="8"/>
      <c r="N35" s="8"/>
      <c r="O35" s="8"/>
      <c r="P35" s="8"/>
      <c r="Q35" s="8"/>
      <c r="R35" s="8"/>
    </row>
    <row r="36" spans="1:18" s="3" customFormat="1" ht="15" customHeight="1" thickBot="1" x14ac:dyDescent="0.2">
      <c r="A36" s="84" t="s">
        <v>52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7" t="s">
        <v>2</v>
      </c>
      <c r="N36" s="87"/>
      <c r="O36" s="87"/>
      <c r="P36" s="87"/>
      <c r="Q36" s="87"/>
      <c r="R36" s="87"/>
    </row>
    <row r="37" spans="1:18" ht="20.100000000000001" customHeight="1" x14ac:dyDescent="0.15">
      <c r="A37" s="107" t="s">
        <v>3</v>
      </c>
      <c r="B37" s="82" t="s">
        <v>4</v>
      </c>
      <c r="C37" s="82" t="s">
        <v>0</v>
      </c>
      <c r="D37" s="82"/>
      <c r="E37" s="82" t="s">
        <v>32</v>
      </c>
      <c r="F37" s="82"/>
      <c r="G37" s="82"/>
      <c r="H37" s="82"/>
      <c r="I37" s="82" t="s">
        <v>33</v>
      </c>
      <c r="J37" s="82"/>
      <c r="K37" s="82"/>
      <c r="L37" s="82"/>
      <c r="M37" s="97" t="s">
        <v>34</v>
      </c>
      <c r="N37" s="97"/>
      <c r="O37" s="97"/>
      <c r="P37" s="97"/>
      <c r="Q37" s="97"/>
      <c r="R37" s="98"/>
    </row>
    <row r="38" spans="1:18" ht="20.100000000000001" customHeight="1" x14ac:dyDescent="0.15">
      <c r="A38" s="108"/>
      <c r="B38" s="83"/>
      <c r="C38" s="83"/>
      <c r="D38" s="83"/>
      <c r="E38" s="83" t="s">
        <v>35</v>
      </c>
      <c r="F38" s="83"/>
      <c r="G38" s="83" t="s">
        <v>37</v>
      </c>
      <c r="H38" s="83"/>
      <c r="I38" s="83" t="s">
        <v>36</v>
      </c>
      <c r="J38" s="83"/>
      <c r="K38" s="83" t="s">
        <v>1</v>
      </c>
      <c r="L38" s="83"/>
      <c r="M38" s="99"/>
      <c r="N38" s="99"/>
      <c r="O38" s="99"/>
      <c r="P38" s="99"/>
      <c r="Q38" s="99"/>
      <c r="R38" s="100"/>
    </row>
    <row r="39" spans="1:18" ht="20.100000000000001" customHeight="1" x14ac:dyDescent="0.15">
      <c r="A39" s="108"/>
      <c r="B39" s="83"/>
      <c r="C39" s="10" t="s">
        <v>8</v>
      </c>
      <c r="D39" s="11" t="s">
        <v>9</v>
      </c>
      <c r="E39" s="10" t="s">
        <v>8</v>
      </c>
      <c r="F39" s="11" t="s">
        <v>9</v>
      </c>
      <c r="G39" s="10" t="s">
        <v>8</v>
      </c>
      <c r="H39" s="11" t="s">
        <v>9</v>
      </c>
      <c r="I39" s="10" t="s">
        <v>8</v>
      </c>
      <c r="J39" s="11" t="s">
        <v>9</v>
      </c>
      <c r="K39" s="10" t="s">
        <v>8</v>
      </c>
      <c r="L39" s="11" t="s">
        <v>9</v>
      </c>
      <c r="M39" s="99"/>
      <c r="N39" s="99"/>
      <c r="O39" s="99"/>
      <c r="P39" s="99"/>
      <c r="Q39" s="99"/>
      <c r="R39" s="100"/>
    </row>
    <row r="40" spans="1:18" ht="23.1" customHeight="1" x14ac:dyDescent="0.15">
      <c r="A40" s="105" t="s">
        <v>54</v>
      </c>
      <c r="B40" s="17" t="s">
        <v>11</v>
      </c>
      <c r="C40" s="13">
        <f>E40+G40</f>
        <v>0</v>
      </c>
      <c r="D40" s="14">
        <f>F40+H40</f>
        <v>0</v>
      </c>
      <c r="E40" s="15">
        <v>0</v>
      </c>
      <c r="F40" s="16">
        <v>0</v>
      </c>
      <c r="G40" s="15">
        <v>0</v>
      </c>
      <c r="H40" s="16">
        <v>0</v>
      </c>
      <c r="I40" s="15">
        <v>0</v>
      </c>
      <c r="J40" s="16">
        <v>0</v>
      </c>
      <c r="K40" s="15">
        <v>0</v>
      </c>
      <c r="L40" s="16">
        <v>0</v>
      </c>
      <c r="M40" s="115" t="s">
        <v>53</v>
      </c>
      <c r="N40" s="116"/>
      <c r="O40" s="116"/>
      <c r="P40" s="116"/>
      <c r="Q40" s="116"/>
      <c r="R40" s="117"/>
    </row>
    <row r="41" spans="1:18" ht="23.1" customHeight="1" thickBot="1" x14ac:dyDescent="0.2">
      <c r="A41" s="106"/>
      <c r="B41" s="24" t="s">
        <v>12</v>
      </c>
      <c r="C41" s="22">
        <f>E41+G41</f>
        <v>0</v>
      </c>
      <c r="D41" s="23">
        <f>F41+H41</f>
        <v>0</v>
      </c>
      <c r="E41" s="41">
        <v>0</v>
      </c>
      <c r="F41" s="42">
        <v>0</v>
      </c>
      <c r="G41" s="41">
        <v>0</v>
      </c>
      <c r="H41" s="42">
        <v>0</v>
      </c>
      <c r="I41" s="41">
        <v>0</v>
      </c>
      <c r="J41" s="42">
        <v>0</v>
      </c>
      <c r="K41" s="41">
        <v>0</v>
      </c>
      <c r="L41" s="42">
        <v>0</v>
      </c>
      <c r="M41" s="103"/>
      <c r="N41" s="118"/>
      <c r="O41" s="118"/>
      <c r="P41" s="118"/>
      <c r="Q41" s="118"/>
      <c r="R41" s="104"/>
    </row>
    <row r="42" spans="1:18" x14ac:dyDescent="0.15">
      <c r="E42" s="2"/>
      <c r="F42" s="2"/>
    </row>
    <row r="43" spans="1:18" ht="24.95" customHeight="1" x14ac:dyDescent="0.15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</row>
  </sheetData>
  <mergeCells count="82">
    <mergeCell ref="M40:R40"/>
    <mergeCell ref="M41:R41"/>
    <mergeCell ref="M21:R21"/>
    <mergeCell ref="M22:R22"/>
    <mergeCell ref="L33:R33"/>
    <mergeCell ref="L34:R34"/>
    <mergeCell ref="M24:R24"/>
    <mergeCell ref="K25:L26"/>
    <mergeCell ref="M25:N26"/>
    <mergeCell ref="O25:P26"/>
    <mergeCell ref="Q25:R26"/>
    <mergeCell ref="M37:R39"/>
    <mergeCell ref="I37:L37"/>
    <mergeCell ref="M36:R36"/>
    <mergeCell ref="K38:L38"/>
    <mergeCell ref="E38:F38"/>
    <mergeCell ref="G38:H38"/>
    <mergeCell ref="I38:J38"/>
    <mergeCell ref="A40:A41"/>
    <mergeCell ref="A37:A39"/>
    <mergeCell ref="B37:B39"/>
    <mergeCell ref="C37:D38"/>
    <mergeCell ref="E37:H37"/>
    <mergeCell ref="I18:L18"/>
    <mergeCell ref="A28:A29"/>
    <mergeCell ref="L32:R32"/>
    <mergeCell ref="A36:L36"/>
    <mergeCell ref="A31:K31"/>
    <mergeCell ref="A33:A34"/>
    <mergeCell ref="B5:B7"/>
    <mergeCell ref="C5:D6"/>
    <mergeCell ref="E5:P5"/>
    <mergeCell ref="A21:A22"/>
    <mergeCell ref="A25:A27"/>
    <mergeCell ref="B25:B27"/>
    <mergeCell ref="C25:D26"/>
    <mergeCell ref="A18:A20"/>
    <mergeCell ref="B18:B20"/>
    <mergeCell ref="C18:D19"/>
    <mergeCell ref="A24:L24"/>
    <mergeCell ref="E18:F19"/>
    <mergeCell ref="G18:H19"/>
    <mergeCell ref="E25:F26"/>
    <mergeCell ref="G25:H26"/>
    <mergeCell ref="I25:J26"/>
    <mergeCell ref="C12:D12"/>
    <mergeCell ref="K12:L12"/>
    <mergeCell ref="E12:F12"/>
    <mergeCell ref="G12:H12"/>
    <mergeCell ref="I12:J12"/>
    <mergeCell ref="K6:L6"/>
    <mergeCell ref="A11:L11"/>
    <mergeCell ref="M18:R20"/>
    <mergeCell ref="I19:J19"/>
    <mergeCell ref="K19:L19"/>
    <mergeCell ref="Q12:R13"/>
    <mergeCell ref="Q14:R14"/>
    <mergeCell ref="Q15:R15"/>
    <mergeCell ref="M12:N12"/>
    <mergeCell ref="O12:P12"/>
    <mergeCell ref="A17:L17"/>
    <mergeCell ref="A14:A15"/>
    <mergeCell ref="M6:N6"/>
    <mergeCell ref="O6:P6"/>
    <mergeCell ref="A12:A13"/>
    <mergeCell ref="B12:B13"/>
    <mergeCell ref="S25:T26"/>
    <mergeCell ref="U25:V26"/>
    <mergeCell ref="A4:L4"/>
    <mergeCell ref="A43:R43"/>
    <mergeCell ref="A1:R1"/>
    <mergeCell ref="M4:R4"/>
    <mergeCell ref="M11:R11"/>
    <mergeCell ref="M17:R17"/>
    <mergeCell ref="L31:R31"/>
    <mergeCell ref="A2:P2"/>
    <mergeCell ref="A5:A7"/>
    <mergeCell ref="A8:A9"/>
    <mergeCell ref="Q5:R6"/>
    <mergeCell ref="E6:F6"/>
    <mergeCell ref="G6:H6"/>
    <mergeCell ref="I6:J6"/>
  </mergeCells>
  <phoneticPr fontId="2" type="noConversion"/>
  <printOptions horizontalCentered="1"/>
  <pageMargins left="0.59055118110236227" right="0.39370078740157483" top="0.98425196850393704" bottom="0.78740157480314965" header="0.11811023622047245" footer="0.11811023622047245"/>
  <pageSetup paperSize="9" scale="5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8"/>
  <sheetViews>
    <sheetView workbookViewId="0">
      <selection sqref="A1:O1"/>
    </sheetView>
  </sheetViews>
  <sheetFormatPr defaultColWidth="7.77734375" defaultRowHeight="30" customHeight="1" x14ac:dyDescent="0.15"/>
  <cols>
    <col min="1" max="1" width="7.77734375" style="4"/>
    <col min="2" max="2" width="6.77734375" style="4" customWidth="1"/>
    <col min="3" max="3" width="7.77734375" style="4"/>
    <col min="4" max="4" width="6.77734375" style="4" customWidth="1"/>
    <col min="5" max="5" width="7.77734375" style="4"/>
    <col min="6" max="6" width="6.77734375" style="4" customWidth="1"/>
    <col min="7" max="7" width="7.77734375" style="4"/>
    <col min="8" max="8" width="6.77734375" style="4" customWidth="1"/>
    <col min="9" max="9" width="7.77734375" style="4"/>
    <col min="10" max="10" width="6.77734375" style="4" customWidth="1"/>
    <col min="11" max="11" width="7.77734375" style="4"/>
    <col min="12" max="12" width="6.77734375" style="4" customWidth="1"/>
    <col min="13" max="13" width="7.77734375" style="4"/>
    <col min="14" max="15" width="8.77734375" style="4" customWidth="1"/>
    <col min="16" max="16" width="7.88671875" style="4" bestFit="1" customWidth="1"/>
    <col min="17" max="16384" width="7.77734375" style="4"/>
  </cols>
  <sheetData>
    <row r="1" spans="1:16" ht="30" customHeight="1" x14ac:dyDescent="0.15">
      <c r="A1" s="126" t="s">
        <v>109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6" ht="9.9499999999999993" customHeight="1" x14ac:dyDescent="0.1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6" ht="24.95" customHeight="1" x14ac:dyDescent="0.15">
      <c r="A3" s="127" t="s">
        <v>75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8" t="s">
        <v>76</v>
      </c>
      <c r="O3" s="128"/>
    </row>
    <row r="4" spans="1:16" s="32" customFormat="1" ht="20.100000000000001" customHeight="1" x14ac:dyDescent="0.15">
      <c r="A4" s="129" t="s">
        <v>77</v>
      </c>
      <c r="B4" s="130" t="s">
        <v>78</v>
      </c>
      <c r="C4" s="130"/>
      <c r="D4" s="130"/>
      <c r="E4" s="130"/>
      <c r="F4" s="131" t="s">
        <v>79</v>
      </c>
      <c r="G4" s="131"/>
      <c r="H4" s="131"/>
      <c r="I4" s="131"/>
      <c r="J4" s="131"/>
      <c r="K4" s="131"/>
      <c r="L4" s="131"/>
      <c r="M4" s="131"/>
      <c r="N4" s="129" t="s">
        <v>80</v>
      </c>
      <c r="O4" s="129"/>
    </row>
    <row r="5" spans="1:16" s="32" customFormat="1" ht="20.100000000000001" customHeight="1" x14ac:dyDescent="0.15">
      <c r="A5" s="129"/>
      <c r="B5" s="132" t="s">
        <v>81</v>
      </c>
      <c r="C5" s="130"/>
      <c r="D5" s="132" t="s">
        <v>82</v>
      </c>
      <c r="E5" s="130"/>
      <c r="F5" s="133" t="s">
        <v>83</v>
      </c>
      <c r="G5" s="129"/>
      <c r="H5" s="133" t="s">
        <v>84</v>
      </c>
      <c r="I5" s="129"/>
      <c r="J5" s="133" t="s">
        <v>85</v>
      </c>
      <c r="K5" s="129"/>
      <c r="L5" s="133" t="s">
        <v>86</v>
      </c>
      <c r="M5" s="129"/>
      <c r="N5" s="134" t="s">
        <v>87</v>
      </c>
      <c r="O5" s="136" t="s">
        <v>88</v>
      </c>
    </row>
    <row r="6" spans="1:16" s="32" customFormat="1" ht="20.100000000000001" customHeight="1" x14ac:dyDescent="0.15">
      <c r="A6" s="129"/>
      <c r="B6" s="64" t="s">
        <v>73</v>
      </c>
      <c r="C6" s="65" t="s">
        <v>72</v>
      </c>
      <c r="D6" s="64" t="s">
        <v>73</v>
      </c>
      <c r="E6" s="65" t="s">
        <v>72</v>
      </c>
      <c r="F6" s="53" t="s">
        <v>73</v>
      </c>
      <c r="G6" s="52" t="s">
        <v>72</v>
      </c>
      <c r="H6" s="53" t="s">
        <v>73</v>
      </c>
      <c r="I6" s="52" t="s">
        <v>72</v>
      </c>
      <c r="J6" s="53" t="s">
        <v>73</v>
      </c>
      <c r="K6" s="52" t="s">
        <v>72</v>
      </c>
      <c r="L6" s="53" t="s">
        <v>73</v>
      </c>
      <c r="M6" s="52" t="s">
        <v>72</v>
      </c>
      <c r="N6" s="135"/>
      <c r="O6" s="137"/>
    </row>
    <row r="7" spans="1:16" ht="24.95" customHeight="1" x14ac:dyDescent="0.15">
      <c r="A7" s="54"/>
      <c r="B7" s="66">
        <v>118</v>
      </c>
      <c r="C7" s="67">
        <v>330</v>
      </c>
      <c r="D7" s="66">
        <v>39</v>
      </c>
      <c r="E7" s="67">
        <v>63</v>
      </c>
      <c r="F7" s="39">
        <f>SUM(H7,J7,L7)</f>
        <v>270</v>
      </c>
      <c r="G7" s="39">
        <f>SUM(I7, K7, M7)</f>
        <v>120</v>
      </c>
      <c r="H7" s="38">
        <v>118</v>
      </c>
      <c r="I7" s="37">
        <v>88</v>
      </c>
      <c r="J7" s="38">
        <v>0</v>
      </c>
      <c r="K7" s="37">
        <v>0</v>
      </c>
      <c r="L7" s="38">
        <v>152</v>
      </c>
      <c r="M7" s="37">
        <v>32</v>
      </c>
      <c r="N7" s="36">
        <f>ROUND((H7+L7-B7)/B7*100,1)</f>
        <v>128.80000000000001</v>
      </c>
      <c r="O7" s="35">
        <f>ROUND((L7-D7)/D7*100,1)</f>
        <v>289.7</v>
      </c>
      <c r="P7" s="34"/>
    </row>
    <row r="8" spans="1:16" ht="12.75" customHeight="1" x14ac:dyDescent="0.15">
      <c r="P8" s="33"/>
    </row>
    <row r="9" spans="1:16" ht="24.95" customHeight="1" x14ac:dyDescent="0.15">
      <c r="A9" s="138" t="s">
        <v>111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33"/>
    </row>
    <row r="10" spans="1:16" ht="9.9499999999999993" customHeight="1" x14ac:dyDescent="0.1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33"/>
    </row>
    <row r="11" spans="1:16" ht="24.95" customHeight="1" x14ac:dyDescent="0.15">
      <c r="A11" s="139" t="s">
        <v>89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</row>
    <row r="12" spans="1:16" ht="20.100000000000001" customHeight="1" x14ac:dyDescent="0.15">
      <c r="A12" s="140" t="s">
        <v>71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</row>
    <row r="13" spans="1:16" s="32" customFormat="1" ht="20.100000000000001" customHeight="1" x14ac:dyDescent="0.15">
      <c r="A13" s="141" t="s">
        <v>70</v>
      </c>
      <c r="B13" s="141"/>
      <c r="C13" s="141"/>
      <c r="D13" s="130" t="s">
        <v>69</v>
      </c>
      <c r="E13" s="130"/>
      <c r="F13" s="130"/>
      <c r="G13" s="130"/>
      <c r="H13" s="142" t="s">
        <v>110</v>
      </c>
      <c r="I13" s="143"/>
      <c r="J13" s="143"/>
      <c r="K13" s="144" t="s">
        <v>68</v>
      </c>
      <c r="L13" s="143"/>
      <c r="M13" s="143"/>
      <c r="N13" s="141" t="s">
        <v>67</v>
      </c>
      <c r="O13" s="141"/>
    </row>
    <row r="14" spans="1:16" s="32" customFormat="1" ht="20.100000000000001" customHeight="1" x14ac:dyDescent="0.3">
      <c r="A14" s="141"/>
      <c r="B14" s="141"/>
      <c r="C14" s="141"/>
      <c r="D14" s="130" t="s">
        <v>66</v>
      </c>
      <c r="E14" s="145"/>
      <c r="F14" s="146" t="s">
        <v>65</v>
      </c>
      <c r="G14" s="147"/>
      <c r="H14" s="143"/>
      <c r="I14" s="143"/>
      <c r="J14" s="143"/>
      <c r="K14" s="143"/>
      <c r="L14" s="143"/>
      <c r="M14" s="143"/>
      <c r="N14" s="141"/>
      <c r="O14" s="141"/>
    </row>
    <row r="15" spans="1:16" ht="20.100000000000001" customHeight="1" x14ac:dyDescent="0.15">
      <c r="A15" s="159" t="s">
        <v>64</v>
      </c>
      <c r="B15" s="159"/>
      <c r="C15" s="159"/>
      <c r="D15" s="160">
        <f>SUM(D16:E18)</f>
        <v>4154</v>
      </c>
      <c r="E15" s="161"/>
      <c r="F15" s="162"/>
      <c r="G15" s="163"/>
      <c r="H15" s="164">
        <f>SUM(H16:J18)</f>
        <v>175</v>
      </c>
      <c r="I15" s="165"/>
      <c r="J15" s="165"/>
      <c r="K15" s="156" t="e">
        <f>ROUND((H15-F15)/F15*100,1)</f>
        <v>#DIV/0!</v>
      </c>
      <c r="L15" s="157"/>
      <c r="M15" s="157"/>
      <c r="N15" s="148"/>
      <c r="O15" s="148"/>
    </row>
    <row r="16" spans="1:16" ht="20.100000000000001" customHeight="1" x14ac:dyDescent="0.15">
      <c r="A16" s="149" t="s">
        <v>63</v>
      </c>
      <c r="B16" s="149"/>
      <c r="C16" s="149"/>
      <c r="D16" s="150">
        <v>601</v>
      </c>
      <c r="E16" s="151"/>
      <c r="F16" s="152">
        <v>50</v>
      </c>
      <c r="G16" s="153"/>
      <c r="H16" s="154">
        <v>28</v>
      </c>
      <c r="I16" s="155"/>
      <c r="J16" s="155"/>
      <c r="K16" s="156">
        <f>ROUND((H16-F16)/F16*100,1)</f>
        <v>-44</v>
      </c>
      <c r="L16" s="157"/>
      <c r="M16" s="157"/>
      <c r="N16" s="158"/>
      <c r="O16" s="158"/>
    </row>
    <row r="17" spans="1:15" ht="20.100000000000001" customHeight="1" x14ac:dyDescent="0.15">
      <c r="A17" s="177" t="s">
        <v>62</v>
      </c>
      <c r="B17" s="177"/>
      <c r="C17" s="177"/>
      <c r="D17" s="178">
        <v>3307</v>
      </c>
      <c r="E17" s="179"/>
      <c r="F17" s="180">
        <v>276</v>
      </c>
      <c r="G17" s="181"/>
      <c r="H17" s="182">
        <v>135</v>
      </c>
      <c r="I17" s="183"/>
      <c r="J17" s="183"/>
      <c r="K17" s="184">
        <f>ROUND((H17-F17)/F17*100,1)</f>
        <v>-51.1</v>
      </c>
      <c r="L17" s="185"/>
      <c r="M17" s="185"/>
      <c r="N17" s="166"/>
      <c r="O17" s="166"/>
    </row>
    <row r="18" spans="1:15" ht="20.100000000000001" customHeight="1" x14ac:dyDescent="0.15">
      <c r="A18" s="167" t="s">
        <v>61</v>
      </c>
      <c r="B18" s="167"/>
      <c r="C18" s="167"/>
      <c r="D18" s="168">
        <v>246</v>
      </c>
      <c r="E18" s="169"/>
      <c r="F18" s="170">
        <v>21</v>
      </c>
      <c r="G18" s="171"/>
      <c r="H18" s="172">
        <v>12</v>
      </c>
      <c r="I18" s="173"/>
      <c r="J18" s="173"/>
      <c r="K18" s="174">
        <f>ROUND((H18-F18)/F18*100,1)</f>
        <v>-42.9</v>
      </c>
      <c r="L18" s="175"/>
      <c r="M18" s="175"/>
      <c r="N18" s="176"/>
      <c r="O18" s="176"/>
    </row>
    <row r="19" spans="1:15" ht="9.9499999999999993" customHeight="1" x14ac:dyDescent="0.15">
      <c r="A19" s="31"/>
      <c r="B19" s="31"/>
      <c r="C19" s="28"/>
      <c r="D19" s="27"/>
      <c r="E19" s="28"/>
      <c r="F19" s="27"/>
      <c r="G19" s="28"/>
      <c r="H19" s="30"/>
      <c r="I19" s="28"/>
      <c r="J19" s="28"/>
      <c r="K19" s="29"/>
      <c r="L19" s="28"/>
      <c r="M19" s="28"/>
      <c r="N19" s="27"/>
      <c r="O19" s="27"/>
    </row>
    <row r="20" spans="1:15" ht="20.100000000000001" customHeight="1" x14ac:dyDescent="0.15">
      <c r="A20" s="186" t="s">
        <v>99</v>
      </c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</row>
    <row r="21" spans="1:15" ht="30.75" customHeight="1" x14ac:dyDescent="0.15">
      <c r="A21" s="190"/>
      <c r="B21" s="187"/>
      <c r="C21" s="187"/>
      <c r="D21" s="187"/>
      <c r="E21" s="187"/>
      <c r="F21" s="187"/>
      <c r="G21" s="187"/>
    </row>
    <row r="22" spans="1:15" ht="20.100000000000001" customHeight="1" x14ac:dyDescent="0.15">
      <c r="A22" s="186"/>
      <c r="B22" s="187"/>
      <c r="C22" s="187"/>
      <c r="D22" s="187"/>
      <c r="E22" s="187"/>
      <c r="F22" s="187"/>
      <c r="G22" s="187"/>
    </row>
    <row r="23" spans="1:15" ht="20.100000000000001" customHeight="1" x14ac:dyDescent="0.15"/>
    <row r="24" spans="1:15" ht="20.100000000000001" customHeight="1" x14ac:dyDescent="0.15">
      <c r="A24" s="187" t="s">
        <v>60</v>
      </c>
      <c r="B24" s="187"/>
      <c r="C24" s="187"/>
      <c r="D24" s="187"/>
      <c r="E24" s="187"/>
      <c r="F24" s="187"/>
      <c r="G24" s="187"/>
    </row>
    <row r="25" spans="1:15" ht="20.100000000000001" customHeight="1" x14ac:dyDescent="0.15">
      <c r="A25" s="187" t="s">
        <v>59</v>
      </c>
      <c r="B25" s="188"/>
      <c r="C25" s="188"/>
      <c r="D25" s="188"/>
      <c r="E25" s="188"/>
      <c r="F25" s="188"/>
      <c r="G25" s="188"/>
    </row>
    <row r="26" spans="1:15" ht="20.100000000000001" customHeight="1" x14ac:dyDescent="0.15">
      <c r="A26" s="187" t="s">
        <v>58</v>
      </c>
      <c r="B26" s="187"/>
      <c r="C26" s="187"/>
      <c r="D26" s="187"/>
      <c r="E26" s="187"/>
      <c r="F26" s="187"/>
      <c r="G26" s="187"/>
    </row>
    <row r="27" spans="1:15" ht="20.100000000000001" customHeight="1" x14ac:dyDescent="0.15">
      <c r="A27" s="187" t="s">
        <v>57</v>
      </c>
      <c r="B27" s="188"/>
      <c r="C27" s="188"/>
      <c r="D27" s="188"/>
      <c r="E27" s="188"/>
      <c r="F27" s="188"/>
      <c r="G27" s="188"/>
    </row>
    <row r="28" spans="1:15" ht="24.95" customHeight="1" x14ac:dyDescent="0.15">
      <c r="A28" s="189" t="s">
        <v>56</v>
      </c>
      <c r="B28" s="189"/>
      <c r="C28" s="189"/>
      <c r="D28" s="189"/>
      <c r="E28" s="189"/>
      <c r="F28" s="189"/>
      <c r="G28" s="189"/>
    </row>
  </sheetData>
  <mergeCells count="57">
    <mergeCell ref="A20:O20"/>
    <mergeCell ref="A26:G26"/>
    <mergeCell ref="A27:G27"/>
    <mergeCell ref="A28:G28"/>
    <mergeCell ref="A21:G21"/>
    <mergeCell ref="A22:G22"/>
    <mergeCell ref="A24:G24"/>
    <mergeCell ref="A25:G25"/>
    <mergeCell ref="N17:O17"/>
    <mergeCell ref="A18:C18"/>
    <mergeCell ref="D18:E18"/>
    <mergeCell ref="F18:G18"/>
    <mergeCell ref="H18:J18"/>
    <mergeCell ref="K18:M18"/>
    <mergeCell ref="N18:O18"/>
    <mergeCell ref="A17:C17"/>
    <mergeCell ref="D17:E17"/>
    <mergeCell ref="F17:G17"/>
    <mergeCell ref="H17:J17"/>
    <mergeCell ref="K17:M17"/>
    <mergeCell ref="N15:O15"/>
    <mergeCell ref="A16:C16"/>
    <mergeCell ref="D16:E16"/>
    <mergeCell ref="F16:G16"/>
    <mergeCell ref="H16:J16"/>
    <mergeCell ref="K16:M16"/>
    <mergeCell ref="N16:O16"/>
    <mergeCell ref="A15:C15"/>
    <mergeCell ref="D15:E15"/>
    <mergeCell ref="F15:G15"/>
    <mergeCell ref="H15:J15"/>
    <mergeCell ref="K15:M15"/>
    <mergeCell ref="A9:O9"/>
    <mergeCell ref="A11:O11"/>
    <mergeCell ref="A12:O12"/>
    <mergeCell ref="A13:C14"/>
    <mergeCell ref="D13:G13"/>
    <mergeCell ref="H13:J14"/>
    <mergeCell ref="K13:M14"/>
    <mergeCell ref="N13:O14"/>
    <mergeCell ref="D14:E14"/>
    <mergeCell ref="F14:G14"/>
    <mergeCell ref="A1:O1"/>
    <mergeCell ref="A3:M3"/>
    <mergeCell ref="N3:O3"/>
    <mergeCell ref="A4:A6"/>
    <mergeCell ref="B4:E4"/>
    <mergeCell ref="F4:M4"/>
    <mergeCell ref="N4:O4"/>
    <mergeCell ref="B5:C5"/>
    <mergeCell ref="D5:E5"/>
    <mergeCell ref="F5:G5"/>
    <mergeCell ref="H5:I5"/>
    <mergeCell ref="J5:K5"/>
    <mergeCell ref="L5:M5"/>
    <mergeCell ref="N5:N6"/>
    <mergeCell ref="O5:O6"/>
  </mergeCells>
  <phoneticPr fontId="2" type="noConversion"/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토지거래현황 조사표(2020)</vt:lpstr>
      <vt:lpstr>2020토지투기예고지표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군청</dc:creator>
  <cp:lastModifiedBy>jpuser</cp:lastModifiedBy>
  <cp:lastPrinted>2018-02-01T02:05:59Z</cp:lastPrinted>
  <dcterms:created xsi:type="dcterms:W3CDTF">2006-09-01T07:07:09Z</dcterms:created>
  <dcterms:modified xsi:type="dcterms:W3CDTF">2020-06-04T01:37:21Z</dcterms:modified>
</cp:coreProperties>
</file>