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9795"/>
  </bookViews>
  <sheets>
    <sheet name="Sheet2" sheetId="2" r:id="rId1"/>
  </sheets>
  <definedNames>
    <definedName name="_xlnm.Print_Area" localSheetId="0">Sheet2!$B$3:$N$78</definedName>
    <definedName name="재보급기간">Sheet2!$Q$7:$Q$7</definedName>
  </definedNames>
  <calcPr calcId="145621"/>
</workbook>
</file>

<file path=xl/calcChain.xml><?xml version="1.0" encoding="utf-8"?>
<calcChain xmlns="http://schemas.openxmlformats.org/spreadsheetml/2006/main">
  <c r="I60" i="2"/>
  <c r="K60" s="1"/>
  <c r="I59"/>
  <c r="K59" s="1"/>
  <c r="J60" l="1"/>
  <c r="L60" s="1"/>
  <c r="J59"/>
  <c r="L59" s="1"/>
  <c r="I64" l="1"/>
  <c r="J64" s="1"/>
  <c r="L64" s="1"/>
  <c r="I54"/>
  <c r="K54" s="1"/>
  <c r="I53"/>
  <c r="I47"/>
  <c r="K47" s="1"/>
  <c r="I44"/>
  <c r="J44" s="1"/>
  <c r="L44" s="1"/>
  <c r="I36"/>
  <c r="K36" s="1"/>
  <c r="I34"/>
  <c r="I32"/>
  <c r="J32" s="1"/>
  <c r="L32" s="1"/>
  <c r="I27"/>
  <c r="I12"/>
  <c r="K12" s="1"/>
  <c r="I13"/>
  <c r="K13" s="1"/>
  <c r="I56"/>
  <c r="K56" s="1"/>
  <c r="I49"/>
  <c r="K49" s="1"/>
  <c r="I41"/>
  <c r="K41" s="1"/>
  <c r="I9"/>
  <c r="I74"/>
  <c r="K74" s="1"/>
  <c r="I58"/>
  <c r="K58" s="1"/>
  <c r="K53"/>
  <c r="I69"/>
  <c r="K69" s="1"/>
  <c r="I86"/>
  <c r="K86" s="1"/>
  <c r="I23"/>
  <c r="K23" s="1"/>
  <c r="J23"/>
  <c r="L23" s="1"/>
  <c r="I85"/>
  <c r="J85" s="1"/>
  <c r="L85" s="1"/>
  <c r="J86" l="1"/>
  <c r="L86" s="1"/>
  <c r="J58"/>
  <c r="L58" s="1"/>
  <c r="K85"/>
  <c r="J69"/>
  <c r="L69" s="1"/>
  <c r="J54"/>
  <c r="L54" s="1"/>
  <c r="K44"/>
  <c r="J53"/>
  <c r="L53" s="1"/>
  <c r="J74"/>
  <c r="L74" s="1"/>
  <c r="K64"/>
  <c r="K32"/>
  <c r="G5"/>
  <c r="G6"/>
  <c r="G7"/>
  <c r="G8"/>
  <c r="G9"/>
  <c r="G10"/>
  <c r="G11"/>
  <c r="G14"/>
  <c r="G15"/>
  <c r="G16"/>
  <c r="G17"/>
  <c r="G18"/>
  <c r="G19"/>
  <c r="G20"/>
  <c r="G21"/>
  <c r="G22"/>
  <c r="G24"/>
  <c r="G25"/>
  <c r="G26"/>
  <c r="G27"/>
  <c r="G28"/>
  <c r="G29"/>
  <c r="G30"/>
  <c r="G31"/>
  <c r="G33"/>
  <c r="G34"/>
  <c r="G35"/>
  <c r="G37"/>
  <c r="G38"/>
  <c r="G39"/>
  <c r="G40"/>
  <c r="G42"/>
  <c r="G43"/>
  <c r="G45"/>
  <c r="G46"/>
  <c r="G48"/>
  <c r="G50"/>
  <c r="G51"/>
  <c r="G52"/>
  <c r="G55"/>
  <c r="G57"/>
  <c r="G61"/>
  <c r="G62"/>
  <c r="G63"/>
  <c r="G65"/>
  <c r="G66"/>
  <c r="G67"/>
  <c r="G68"/>
  <c r="G70"/>
  <c r="G71"/>
  <c r="G72"/>
  <c r="G73"/>
  <c r="G75"/>
  <c r="G76"/>
  <c r="G77"/>
  <c r="G78"/>
  <c r="G79"/>
  <c r="G80"/>
  <c r="G81"/>
  <c r="G82"/>
  <c r="G83"/>
  <c r="G84"/>
  <c r="G87"/>
  <c r="G88"/>
  <c r="I30" l="1"/>
  <c r="K30" s="1"/>
  <c r="I29"/>
  <c r="K29" s="1"/>
  <c r="I28"/>
  <c r="K28" s="1"/>
  <c r="K27"/>
  <c r="I26"/>
  <c r="K26" s="1"/>
  <c r="I24"/>
  <c r="K24" s="1"/>
  <c r="I84" l="1"/>
  <c r="K84" s="1"/>
  <c r="I82"/>
  <c r="I81"/>
  <c r="I80"/>
  <c r="K80" s="1"/>
  <c r="J81" l="1"/>
  <c r="L81" s="1"/>
  <c r="K81"/>
  <c r="J82"/>
  <c r="L82" s="1"/>
  <c r="K82"/>
  <c r="J80"/>
  <c r="L80" s="1"/>
  <c r="I87"/>
  <c r="K87" s="1"/>
  <c r="I83"/>
  <c r="K83" s="1"/>
  <c r="I79"/>
  <c r="K79" s="1"/>
  <c r="I78"/>
  <c r="K78" s="1"/>
  <c r="I77"/>
  <c r="K77" s="1"/>
  <c r="I76"/>
  <c r="K76" s="1"/>
  <c r="I75"/>
  <c r="K75" s="1"/>
  <c r="I73"/>
  <c r="K73" s="1"/>
  <c r="I72"/>
  <c r="K72" s="1"/>
  <c r="I71"/>
  <c r="K71" s="1"/>
  <c r="I70"/>
  <c r="K70" s="1"/>
  <c r="I68"/>
  <c r="K68" s="1"/>
  <c r="I67"/>
  <c r="K67" s="1"/>
  <c r="I66"/>
  <c r="K66" s="1"/>
  <c r="I65"/>
  <c r="K65" s="1"/>
  <c r="I63"/>
  <c r="K63" s="1"/>
  <c r="I62"/>
  <c r="K62" s="1"/>
  <c r="I46"/>
  <c r="K46" s="1"/>
  <c r="I45"/>
  <c r="K45" s="1"/>
  <c r="I43"/>
  <c r="K43" s="1"/>
  <c r="I42"/>
  <c r="K42" s="1"/>
  <c r="I40"/>
  <c r="K40" s="1"/>
  <c r="I39"/>
  <c r="K39" s="1"/>
  <c r="I38"/>
  <c r="K38" s="1"/>
  <c r="I37"/>
  <c r="K37" s="1"/>
  <c r="I35"/>
  <c r="K35" s="1"/>
  <c r="K34"/>
  <c r="I33"/>
  <c r="K33" s="1"/>
  <c r="I31"/>
  <c r="K31" s="1"/>
  <c r="I22"/>
  <c r="K22" s="1"/>
  <c r="I21"/>
  <c r="K21" s="1"/>
  <c r="I25"/>
  <c r="K25" s="1"/>
  <c r="I20"/>
  <c r="K20" s="1"/>
  <c r="I19"/>
  <c r="K19" s="1"/>
  <c r="I18"/>
  <c r="K18" s="1"/>
  <c r="I17"/>
  <c r="K17" s="1"/>
  <c r="I16"/>
  <c r="K16" s="1"/>
  <c r="I15"/>
  <c r="K15" s="1"/>
  <c r="I14"/>
  <c r="K14" s="1"/>
  <c r="I11"/>
  <c r="K11" s="1"/>
  <c r="I10"/>
  <c r="K10" s="1"/>
  <c r="I8"/>
  <c r="K8" s="1"/>
  <c r="I7"/>
  <c r="K7" s="1"/>
  <c r="I61" l="1"/>
  <c r="I88"/>
  <c r="J83"/>
  <c r="L83" s="1"/>
  <c r="J79"/>
  <c r="L79" s="1"/>
  <c r="K9"/>
  <c r="I52"/>
  <c r="K52" s="1"/>
  <c r="I51"/>
  <c r="K51" s="1"/>
  <c r="I50"/>
  <c r="K50" s="1"/>
  <c r="I48"/>
  <c r="K48" s="1"/>
  <c r="I57"/>
  <c r="K57" s="1"/>
  <c r="J88" l="1"/>
  <c r="L88" s="1"/>
  <c r="K88"/>
  <c r="J61"/>
  <c r="L61" s="1"/>
  <c r="K61"/>
  <c r="J84"/>
  <c r="L84" s="1"/>
  <c r="J87"/>
  <c r="L87" s="1"/>
  <c r="J42"/>
  <c r="L42" s="1"/>
  <c r="J43" l="1"/>
  <c r="L43" s="1"/>
  <c r="J73"/>
  <c r="L73" s="1"/>
  <c r="J48"/>
  <c r="L48" s="1"/>
  <c r="J37"/>
  <c r="L37" s="1"/>
  <c r="J8"/>
  <c r="L8" s="1"/>
  <c r="J9"/>
  <c r="L9" s="1"/>
  <c r="J21"/>
  <c r="L21" s="1"/>
  <c r="J11"/>
  <c r="L11" s="1"/>
  <c r="J16"/>
  <c r="L16" s="1"/>
  <c r="J28"/>
  <c r="L28" s="1"/>
  <c r="J15"/>
  <c r="L15" s="1"/>
  <c r="J7"/>
  <c r="L7" s="1"/>
  <c r="J71"/>
  <c r="L71" s="1"/>
  <c r="J52"/>
  <c r="L52" s="1"/>
  <c r="J46"/>
  <c r="L46" s="1"/>
  <c r="J76" l="1"/>
  <c r="L76" s="1"/>
  <c r="J65"/>
  <c r="L65" s="1"/>
  <c r="J14"/>
  <c r="L14" s="1"/>
  <c r="J78"/>
  <c r="L78" s="1"/>
  <c r="J35" l="1"/>
  <c r="L35" s="1"/>
  <c r="J19"/>
  <c r="L19" s="1"/>
  <c r="J70"/>
  <c r="L70" s="1"/>
  <c r="J67"/>
  <c r="L67" s="1"/>
  <c r="J20"/>
  <c r="L20" s="1"/>
  <c r="J63"/>
  <c r="L63" s="1"/>
  <c r="J45"/>
  <c r="L45" s="1"/>
  <c r="J40"/>
  <c r="L40" s="1"/>
  <c r="J66"/>
  <c r="L66" s="1"/>
  <c r="J27"/>
  <c r="L27" s="1"/>
  <c r="J51"/>
  <c r="L51" s="1"/>
  <c r="J26"/>
  <c r="L26" s="1"/>
  <c r="J50"/>
  <c r="L50" s="1"/>
  <c r="I55"/>
  <c r="K55" s="1"/>
  <c r="I6"/>
  <c r="K6" s="1"/>
  <c r="I5"/>
  <c r="K5" s="1"/>
  <c r="J24" l="1"/>
  <c r="L24" s="1"/>
  <c r="J57"/>
  <c r="L57" s="1"/>
  <c r="J77"/>
  <c r="L77" s="1"/>
  <c r="J25"/>
  <c r="L25" s="1"/>
  <c r="J6"/>
  <c r="L6" s="1"/>
  <c r="J55"/>
  <c r="L55" s="1"/>
  <c r="J75"/>
  <c r="L75" s="1"/>
  <c r="J10"/>
  <c r="L10" s="1"/>
  <c r="J39"/>
  <c r="L39" s="1"/>
  <c r="J38"/>
  <c r="L38" s="1"/>
  <c r="J72"/>
  <c r="L72" s="1"/>
  <c r="J29"/>
  <c r="L29" s="1"/>
  <c r="J34"/>
  <c r="L34" s="1"/>
  <c r="J33"/>
  <c r="L33" s="1"/>
  <c r="J68"/>
  <c r="L68" s="1"/>
  <c r="J22"/>
  <c r="L22" s="1"/>
  <c r="J31"/>
  <c r="L31" s="1"/>
  <c r="J62"/>
  <c r="L62" s="1"/>
  <c r="J18"/>
  <c r="L18" s="1"/>
  <c r="J5"/>
  <c r="L5" s="1"/>
  <c r="J17"/>
  <c r="L17" s="1"/>
  <c r="J30"/>
  <c r="L30" s="1"/>
</calcChain>
</file>

<file path=xl/sharedStrings.xml><?xml version="1.0" encoding="utf-8"?>
<sst xmlns="http://schemas.openxmlformats.org/spreadsheetml/2006/main" count="366" uniqueCount="164">
  <si>
    <t>구분</t>
    <phoneticPr fontId="6" type="noConversion"/>
  </si>
  <si>
    <t>분야</t>
    <phoneticPr fontId="6" type="noConversion"/>
  </si>
  <si>
    <t>제품명</t>
    <phoneticPr fontId="6" type="noConversion"/>
  </si>
  <si>
    <t>상담</t>
    <phoneticPr fontId="6" type="noConversion"/>
  </si>
  <si>
    <t>납품업체</t>
    <phoneticPr fontId="6" type="noConversion"/>
  </si>
  <si>
    <t>내구연한</t>
    <phoneticPr fontId="6" type="noConversion"/>
  </si>
  <si>
    <t>개인부담금
(저소득층)</t>
    <phoneticPr fontId="6" type="noConversion"/>
  </si>
  <si>
    <t>정부지원금
(저소득층)</t>
    <phoneticPr fontId="6" type="noConversion"/>
  </si>
  <si>
    <t>한글 윈도우 아이즈</t>
  </si>
  <si>
    <t>트랜스포머</t>
  </si>
  <si>
    <t>머린 Ultra</t>
  </si>
  <si>
    <t>다빈치 HD</t>
  </si>
  <si>
    <t>스노우</t>
  </si>
  <si>
    <t>베오</t>
  </si>
  <si>
    <t>컴팩 7 HD</t>
  </si>
  <si>
    <t>루비 XL HD 5</t>
  </si>
  <si>
    <t>E-bot 어드밴스</t>
  </si>
  <si>
    <t>E-bot 프로</t>
  </si>
  <si>
    <t>라이프스타일 HD/24</t>
  </si>
  <si>
    <t>캔디4 HD</t>
  </si>
  <si>
    <t>한소네 U2</t>
  </si>
  <si>
    <t>한소네 U2 쿼티</t>
  </si>
  <si>
    <t>한소네 포켓(U2미니)</t>
  </si>
  <si>
    <t>SEIKA mini</t>
  </si>
  <si>
    <t>리니오 포켓</t>
  </si>
  <si>
    <t>책마루2 OCR EZ</t>
  </si>
  <si>
    <t>줌텍스트</t>
  </si>
  <si>
    <t>스마트나브4AT</t>
  </si>
  <si>
    <t>엔에이블러조이스틱</t>
  </si>
  <si>
    <t>엔에이블러트랙볼</t>
  </si>
  <si>
    <t>비쥬폰 CVP-2000</t>
  </si>
  <si>
    <t>스마트비쥬폰 SMV-3000</t>
  </si>
  <si>
    <t>한글짱</t>
  </si>
  <si>
    <t>제안가</t>
    <phoneticPr fontId="6" type="noConversion"/>
  </si>
  <si>
    <t>개인부담금</t>
    <phoneticPr fontId="6" type="noConversion"/>
  </si>
  <si>
    <t>제품가격</t>
    <phoneticPr fontId="6" type="noConversion"/>
  </si>
  <si>
    <t>제안/제품</t>
    <phoneticPr fontId="6" type="noConversion"/>
  </si>
  <si>
    <t>시각</t>
    <phoneticPr fontId="8" type="noConversion"/>
  </si>
  <si>
    <t>화면낭독S/W</t>
    <phoneticPr fontId="8" type="noConversion"/>
  </si>
  <si>
    <t>화면낭독S/W</t>
  </si>
  <si>
    <t>화면낭독 S/W</t>
  </si>
  <si>
    <t>독서확대기</t>
    <phoneticPr fontId="8" type="noConversion"/>
  </si>
  <si>
    <t>독서확대기</t>
  </si>
  <si>
    <t>시각</t>
    <phoneticPr fontId="8" type="noConversion"/>
  </si>
  <si>
    <t>점자정보단말기</t>
  </si>
  <si>
    <t>점자출력기</t>
  </si>
  <si>
    <t>데이지플레이어</t>
  </si>
  <si>
    <t>광학문자판독기</t>
    <phoneticPr fontId="8" type="noConversion"/>
  </si>
  <si>
    <t>광학문자판독기</t>
  </si>
  <si>
    <t>화면확대S/W</t>
  </si>
  <si>
    <t>화면확대S/W</t>
    <phoneticPr fontId="8" type="noConversion"/>
  </si>
  <si>
    <t>지체/뇌병변</t>
    <phoneticPr fontId="8" type="noConversion"/>
  </si>
  <si>
    <t>특수키보드</t>
    <phoneticPr fontId="8" type="noConversion"/>
  </si>
  <si>
    <t>특수마우스</t>
  </si>
  <si>
    <t>터치모니터</t>
  </si>
  <si>
    <t>청각/언어</t>
    <phoneticPr fontId="8" type="noConversion"/>
  </si>
  <si>
    <t>영상전화기</t>
    <phoneticPr fontId="8" type="noConversion"/>
  </si>
  <si>
    <t>의사소통보조기기</t>
    <phoneticPr fontId="8" type="noConversion"/>
  </si>
  <si>
    <t>언어훈련S/W</t>
    <phoneticPr fontId="8" type="noConversion"/>
  </si>
  <si>
    <t>음성증폭기</t>
    <phoneticPr fontId="8" type="noConversion"/>
  </si>
  <si>
    <t>음성증폭기</t>
  </si>
  <si>
    <t>무선신호기</t>
    <phoneticPr fontId="8" type="noConversion"/>
  </si>
  <si>
    <t>센스리더 더 넥스트</t>
  </si>
  <si>
    <t>업그레이드용 센스리더(P2N)</t>
  </si>
  <si>
    <t>업그레이드용 센스리더(B2N)</t>
  </si>
  <si>
    <t>오닉스 HD 24</t>
  </si>
  <si>
    <t>클리어뷰 C 24 HD</t>
  </si>
  <si>
    <t>메조</t>
  </si>
  <si>
    <t>컴팩 4 HD</t>
  </si>
  <si>
    <t>스마트 비틀</t>
  </si>
  <si>
    <t>책마루2 OCR ET</t>
  </si>
  <si>
    <t>소리안 썬더</t>
    <phoneticPr fontId="8" type="noConversion"/>
  </si>
  <si>
    <t>Lux Zoom</t>
  </si>
  <si>
    <t>키보드&amp;키가드</t>
  </si>
  <si>
    <t>24인치 멀티터치모니터/TV</t>
  </si>
  <si>
    <t>24인치터치모니터LED TV</t>
  </si>
  <si>
    <t>비쥬폰 CIP-6500(H)</t>
  </si>
  <si>
    <t>마이토키 스마트</t>
    <phoneticPr fontId="8" type="noConversion"/>
  </si>
  <si>
    <t>보이스탭</t>
    <phoneticPr fontId="8" type="noConversion"/>
  </si>
  <si>
    <t>With Talk(7인치)</t>
    <phoneticPr fontId="8" type="noConversion"/>
  </si>
  <si>
    <t>오케이톡톡</t>
    <phoneticPr fontId="8" type="noConversion"/>
  </si>
  <si>
    <t>소리자람</t>
    <phoneticPr fontId="8" type="noConversion"/>
  </si>
  <si>
    <t>스피치미러(Pro)</t>
  </si>
  <si>
    <t>말? 말! 말.</t>
    <phoneticPr fontId="8" type="noConversion"/>
  </si>
  <si>
    <t>디즈(포켓/목걸이 타입)</t>
    <phoneticPr fontId="8" type="noConversion"/>
  </si>
  <si>
    <t>에솝(ESOB) 목걸이형</t>
    <phoneticPr fontId="8" type="noConversion"/>
  </si>
  <si>
    <t>무선 미니 마이크</t>
  </si>
  <si>
    <t>무선 TV 스트리머</t>
  </si>
  <si>
    <t>무선 폰 클립</t>
  </si>
  <si>
    <t>영상 부르미</t>
    <phoneticPr fontId="8" type="noConversion"/>
  </si>
  <si>
    <t>해당</t>
  </si>
  <si>
    <t>㈜엑스비전테크놀로지</t>
    <phoneticPr fontId="8" type="noConversion"/>
  </si>
  <si>
    <t>실로암시각장애인복지회</t>
    <phoneticPr fontId="8" type="noConversion"/>
  </si>
  <si>
    <t>㈜네오엑세스</t>
    <phoneticPr fontId="8" type="noConversion"/>
  </si>
  <si>
    <t>㈜헨디인터내셔날월드</t>
    <phoneticPr fontId="8" type="noConversion"/>
  </si>
  <si>
    <t>㈜에프에스텍</t>
    <phoneticPr fontId="8" type="noConversion"/>
  </si>
  <si>
    <t>바투비젼</t>
    <phoneticPr fontId="8" type="noConversion"/>
  </si>
  <si>
    <t>(재)파라다이스복지재단</t>
    <phoneticPr fontId="8" type="noConversion"/>
  </si>
  <si>
    <t>케어라이프코리아㈜</t>
    <phoneticPr fontId="8" type="noConversion"/>
  </si>
  <si>
    <t>㈜핑키밍키</t>
    <phoneticPr fontId="8" type="noConversion"/>
  </si>
  <si>
    <t>㈜보이스웨어</t>
    <phoneticPr fontId="8" type="noConversion"/>
  </si>
  <si>
    <t>㈜샤크로</t>
    <phoneticPr fontId="8" type="noConversion"/>
  </si>
  <si>
    <t>㈜지니큐브</t>
    <phoneticPr fontId="8" type="noConversion"/>
  </si>
  <si>
    <t>㈜클루소프트</t>
    <phoneticPr fontId="8" type="noConversion"/>
  </si>
  <si>
    <t>휴원트</t>
    <phoneticPr fontId="8" type="noConversion"/>
  </si>
  <si>
    <t>㈜건융아이비씨</t>
    <phoneticPr fontId="8" type="noConversion"/>
  </si>
  <si>
    <t>코클리어코리아㈜</t>
    <phoneticPr fontId="8" type="noConversion"/>
  </si>
  <si>
    <t>㈜함께하는사람들</t>
    <phoneticPr fontId="8" type="noConversion"/>
  </si>
  <si>
    <t>무선 음향 보조기기 3종 세트</t>
    <phoneticPr fontId="6" type="noConversion"/>
  </si>
  <si>
    <t>무선 음향 보조기기 2종 세트A</t>
    <phoneticPr fontId="6" type="noConversion"/>
  </si>
  <si>
    <t>무선 음향 보조기기 2종 세트B</t>
    <phoneticPr fontId="6" type="noConversion"/>
  </si>
  <si>
    <t>아크로뱃LCD HD 24</t>
    <phoneticPr fontId="6" type="noConversion"/>
  </si>
  <si>
    <t>케어 파이어(공동주택용)</t>
    <phoneticPr fontId="8" type="noConversion"/>
  </si>
  <si>
    <t>케어 파이어(단독주택용)</t>
    <phoneticPr fontId="8" type="noConversion"/>
  </si>
  <si>
    <t>센스리더 베이직</t>
    <phoneticPr fontId="6" type="noConversion"/>
  </si>
  <si>
    <t>Korean JAWS</t>
    <phoneticPr fontId="6" type="noConversion"/>
  </si>
  <si>
    <t>㈜자원메디칼</t>
    <phoneticPr fontId="8" type="noConversion"/>
  </si>
  <si>
    <t>㈜자원메디칼</t>
    <phoneticPr fontId="8" type="noConversion"/>
  </si>
  <si>
    <t>라이프스타일 캔디그립(캔디5 HDⅡ)</t>
    <phoneticPr fontId="6" type="noConversion"/>
  </si>
  <si>
    <t>아이러뷰7</t>
    <phoneticPr fontId="6" type="noConversion"/>
  </si>
  <si>
    <t>㈜씨앤피</t>
    <phoneticPr fontId="6" type="noConversion"/>
  </si>
  <si>
    <t>프로디지 컨넥트 12</t>
    <phoneticPr fontId="6" type="noConversion"/>
  </si>
  <si>
    <t>트레블라 HD 13</t>
    <phoneticPr fontId="6" type="noConversion"/>
  </si>
  <si>
    <t>센스뷰비전</t>
    <phoneticPr fontId="6" type="noConversion"/>
  </si>
  <si>
    <t>㈜자원메디칼</t>
    <phoneticPr fontId="8" type="noConversion"/>
  </si>
  <si>
    <t>네오브레일</t>
    <phoneticPr fontId="6" type="noConversion"/>
  </si>
  <si>
    <t>㈜네오엑세스</t>
    <phoneticPr fontId="6" type="noConversion"/>
  </si>
  <si>
    <t>데이지플레이어</t>
    <phoneticPr fontId="6" type="noConversion"/>
  </si>
  <si>
    <t>3STAR</t>
    <phoneticPr fontId="6" type="noConversion"/>
  </si>
  <si>
    <t>㈜에프에스텍</t>
    <phoneticPr fontId="6" type="noConversion"/>
  </si>
  <si>
    <t>노바 캠리더</t>
    <phoneticPr fontId="6" type="noConversion"/>
  </si>
  <si>
    <t>㈜디오텍</t>
    <phoneticPr fontId="6" type="noConversion"/>
  </si>
  <si>
    <t>줌텍스트 퓨전</t>
    <phoneticPr fontId="6" type="noConversion"/>
  </si>
  <si>
    <t>㈜네오엑세스</t>
    <phoneticPr fontId="8" type="noConversion"/>
  </si>
  <si>
    <t>립스틱마우스</t>
    <phoneticPr fontId="6" type="noConversion"/>
  </si>
  <si>
    <t>큐하조노 마우스</t>
    <phoneticPr fontId="6" type="noConversion"/>
  </si>
  <si>
    <t>27인치 멀티터치모니터</t>
    <phoneticPr fontId="6" type="noConversion"/>
  </si>
  <si>
    <t>27인치 터치모니터 LED</t>
    <phoneticPr fontId="6" type="noConversion"/>
  </si>
  <si>
    <t>㈜샘물정보통신</t>
    <phoneticPr fontId="8" type="noConversion"/>
  </si>
  <si>
    <t>㈜샘물정보통신</t>
    <phoneticPr fontId="8" type="noConversion"/>
  </si>
  <si>
    <t>다자간 HD 스마트 영상 전화기</t>
    <phoneticPr fontId="6" type="noConversion"/>
  </si>
  <si>
    <t>㈜욱성미디어</t>
    <phoneticPr fontId="6" type="noConversion"/>
  </si>
  <si>
    <t>오케이톡톡 에듀패드</t>
    <phoneticPr fontId="6" type="noConversion"/>
  </si>
  <si>
    <t>언어인지력 비타</t>
    <phoneticPr fontId="6" type="noConversion"/>
  </si>
  <si>
    <t>㈜핑키밍키</t>
    <phoneticPr fontId="6" type="noConversion"/>
  </si>
  <si>
    <t>의사소통호출기</t>
    <phoneticPr fontId="6" type="noConversion"/>
  </si>
  <si>
    <t>㈜샘물정보통신</t>
    <phoneticPr fontId="6" type="noConversion"/>
  </si>
  <si>
    <t>자판없는 키보드&amp;마우스</t>
    <phoneticPr fontId="6" type="noConversion"/>
  </si>
  <si>
    <t>소리 알리미</t>
    <phoneticPr fontId="8" type="noConversion"/>
  </si>
  <si>
    <t>데프알리미세트</t>
    <phoneticPr fontId="6" type="noConversion"/>
  </si>
  <si>
    <t>㈜자원메디칼</t>
    <phoneticPr fontId="8" type="noConversion"/>
  </si>
  <si>
    <t>스마트 신호기</t>
    <phoneticPr fontId="6" type="noConversion"/>
  </si>
  <si>
    <t>㈜함께하는사람들</t>
    <phoneticPr fontId="8" type="noConversion"/>
  </si>
  <si>
    <t>페블 HD</t>
    <phoneticPr fontId="6" type="noConversion"/>
  </si>
  <si>
    <t xml:space="preserve">해당 </t>
    <phoneticPr fontId="6" type="noConversion"/>
  </si>
  <si>
    <t>독서보조기</t>
    <phoneticPr fontId="8" type="noConversion"/>
  </si>
  <si>
    <t>페이지터너리더블3</t>
    <phoneticPr fontId="6" type="noConversion"/>
  </si>
  <si>
    <t>해당</t>
    <phoneticPr fontId="6" type="noConversion"/>
  </si>
  <si>
    <t>케어라이프코리아㈜</t>
    <phoneticPr fontId="8" type="noConversion"/>
  </si>
  <si>
    <t>번호</t>
    <phoneticPr fontId="6" type="noConversion"/>
  </si>
  <si>
    <t>2016년 정보통신보조기기 보급제품 현황</t>
    <phoneticPr fontId="6" type="noConversion"/>
  </si>
  <si>
    <t>지원금</t>
    <phoneticPr fontId="6" type="noConversion"/>
  </si>
  <si>
    <t>※ 붉은색 : 16년 신규제품(18종)</t>
    <phoneticPr fontId="6" type="noConversion"/>
  </si>
  <si>
    <t>▣ 총 84종 : 시각 43종, 지체·뇌병변 12종, 청각·언어 29종</t>
    <phoneticPr fontId="6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</si>
</sst>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#&quot;년&quot;"/>
    <numFmt numFmtId="178" formatCode="0.0%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0"/>
      <name val="굴림"/>
      <family val="3"/>
      <charset val="129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6"/>
      <color theme="1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63377788628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double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2" borderId="2" xfId="4" applyFont="1" applyFill="1" applyBorder="1" applyAlignment="1">
      <alignment horizontal="center" vertical="center"/>
    </xf>
    <xf numFmtId="41" fontId="3" fillId="2" borderId="2" xfId="3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shrinkToFit="1"/>
    </xf>
    <xf numFmtId="176" fontId="5" fillId="3" borderId="3" xfId="3" applyNumberFormat="1" applyFont="1" applyFill="1" applyBorder="1" applyAlignment="1">
      <alignment horizontal="right" vertical="center" shrinkToFit="1"/>
    </xf>
    <xf numFmtId="176" fontId="5" fillId="4" borderId="3" xfId="3" applyNumberFormat="1" applyFont="1" applyFill="1" applyBorder="1" applyAlignment="1">
      <alignment horizontal="right" vertical="center" shrinkToFit="1"/>
    </xf>
    <xf numFmtId="176" fontId="5" fillId="4" borderId="5" xfId="3" applyNumberFormat="1" applyFont="1" applyFill="1" applyBorder="1" applyAlignment="1">
      <alignment horizontal="right" vertical="center" shrinkToFit="1"/>
    </xf>
    <xf numFmtId="176" fontId="5" fillId="3" borderId="7" xfId="3" applyNumberFormat="1" applyFont="1" applyFill="1" applyBorder="1" applyAlignment="1">
      <alignment horizontal="right" vertical="center" shrinkToFit="1"/>
    </xf>
    <xf numFmtId="0" fontId="5" fillId="4" borderId="3" xfId="4" applyFont="1" applyFill="1" applyBorder="1" applyAlignment="1">
      <alignment horizontal="center" vertical="center" shrinkToFit="1"/>
    </xf>
    <xf numFmtId="0" fontId="5" fillId="4" borderId="5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wrapText="1" shrinkToFit="1"/>
    </xf>
    <xf numFmtId="0" fontId="5" fillId="3" borderId="3" xfId="4" applyFont="1" applyFill="1" applyBorder="1" applyAlignment="1">
      <alignment horizontal="center" vertical="center" shrinkToFit="1"/>
    </xf>
    <xf numFmtId="0" fontId="5" fillId="5" borderId="9" xfId="4" applyFont="1" applyFill="1" applyBorder="1" applyAlignment="1">
      <alignment horizontal="center" vertical="center" shrinkToFit="1"/>
    </xf>
    <xf numFmtId="176" fontId="5" fillId="5" borderId="3" xfId="3" applyNumberFormat="1" applyFont="1" applyFill="1" applyBorder="1" applyAlignment="1">
      <alignment horizontal="right" vertical="center" shrinkToFit="1"/>
    </xf>
    <xf numFmtId="176" fontId="5" fillId="5" borderId="7" xfId="3" applyNumberFormat="1" applyFont="1" applyFill="1" applyBorder="1" applyAlignment="1">
      <alignment horizontal="right" vertical="center" shrinkToFit="1"/>
    </xf>
    <xf numFmtId="0" fontId="5" fillId="5" borderId="3" xfId="4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41" fontId="10" fillId="5" borderId="9" xfId="0" applyNumberFormat="1" applyFont="1" applyFill="1" applyBorder="1" applyAlignment="1">
      <alignment horizontal="center" vertical="center" wrapText="1"/>
    </xf>
    <xf numFmtId="176" fontId="5" fillId="5" borderId="9" xfId="3" applyNumberFormat="1" applyFont="1" applyFill="1" applyBorder="1" applyAlignment="1">
      <alignment horizontal="right" vertical="center" shrinkToFit="1"/>
    </xf>
    <xf numFmtId="41" fontId="10" fillId="5" borderId="3" xfId="0" applyNumberFormat="1" applyFont="1" applyFill="1" applyBorder="1" applyAlignment="1">
      <alignment horizontal="center" vertical="center" wrapText="1"/>
    </xf>
    <xf numFmtId="41" fontId="9" fillId="5" borderId="3" xfId="0" applyNumberFormat="1" applyFont="1" applyFill="1" applyBorder="1" applyAlignment="1">
      <alignment horizontal="center" vertical="center"/>
    </xf>
    <xf numFmtId="41" fontId="10" fillId="5" borderId="3" xfId="7" applyNumberFormat="1" applyFont="1" applyFill="1" applyBorder="1" applyAlignment="1">
      <alignment horizontal="center" vertical="center" wrapText="1"/>
    </xf>
    <xf numFmtId="41" fontId="10" fillId="3" borderId="3" xfId="7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41" fontId="10" fillId="4" borderId="3" xfId="0" applyNumberFormat="1" applyFont="1" applyFill="1" applyBorder="1" applyAlignment="1">
      <alignment horizontal="center" vertical="center" wrapText="1"/>
    </xf>
    <xf numFmtId="41" fontId="10" fillId="4" borderId="3" xfId="7" applyNumberFormat="1" applyFont="1" applyFill="1" applyBorder="1" applyAlignment="1">
      <alignment horizontal="center" vertical="center" wrapText="1"/>
    </xf>
    <xf numFmtId="41" fontId="10" fillId="4" borderId="5" xfId="0" applyNumberFormat="1" applyFont="1" applyFill="1" applyBorder="1" applyAlignment="1">
      <alignment horizontal="center" vertical="center" wrapText="1"/>
    </xf>
    <xf numFmtId="176" fontId="5" fillId="5" borderId="11" xfId="3" applyNumberFormat="1" applyFont="1" applyFill="1" applyBorder="1" applyAlignment="1">
      <alignment horizontal="right" vertical="center" shrinkToFit="1"/>
    </xf>
    <xf numFmtId="176" fontId="5" fillId="4" borderId="7" xfId="3" applyNumberFormat="1" applyFont="1" applyFill="1" applyBorder="1" applyAlignment="1">
      <alignment horizontal="right" vertical="center" shrinkToFit="1"/>
    </xf>
    <xf numFmtId="176" fontId="5" fillId="4" borderId="10" xfId="3" applyNumberFormat="1" applyFont="1" applyFill="1" applyBorder="1" applyAlignment="1">
      <alignment horizontal="right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78" fontId="5" fillId="5" borderId="11" xfId="4" applyNumberFormat="1" applyFont="1" applyFill="1" applyBorder="1" applyAlignment="1">
      <alignment horizontal="center" vertical="center" shrinkToFit="1"/>
    </xf>
    <xf numFmtId="178" fontId="5" fillId="5" borderId="7" xfId="4" applyNumberFormat="1" applyFont="1" applyFill="1" applyBorder="1" applyAlignment="1">
      <alignment horizontal="center" vertical="center" shrinkToFit="1"/>
    </xf>
    <xf numFmtId="178" fontId="5" fillId="3" borderId="7" xfId="4" applyNumberFormat="1" applyFont="1" applyFill="1" applyBorder="1" applyAlignment="1">
      <alignment horizontal="center" vertical="center" shrinkToFit="1"/>
    </xf>
    <xf numFmtId="178" fontId="5" fillId="4" borderId="7" xfId="4" applyNumberFormat="1" applyFont="1" applyFill="1" applyBorder="1" applyAlignment="1">
      <alignment horizontal="center" vertical="center" shrinkToFit="1"/>
    </xf>
    <xf numFmtId="178" fontId="5" fillId="4" borderId="10" xfId="4" applyNumberFormat="1" applyFont="1" applyFill="1" applyBorder="1" applyAlignment="1">
      <alignment horizontal="center" vertical="center" shrinkToFit="1"/>
    </xf>
    <xf numFmtId="176" fontId="5" fillId="5" borderId="12" xfId="3" applyNumberFormat="1" applyFont="1" applyFill="1" applyBorder="1" applyAlignment="1">
      <alignment horizontal="right" vertical="center" shrinkToFit="1"/>
    </xf>
    <xf numFmtId="176" fontId="5" fillId="5" borderId="8" xfId="3" applyNumberFormat="1" applyFont="1" applyFill="1" applyBorder="1" applyAlignment="1">
      <alignment horizontal="right" vertical="center" shrinkToFit="1"/>
    </xf>
    <xf numFmtId="176" fontId="5" fillId="5" borderId="8" xfId="3" applyNumberFormat="1" applyFont="1" applyFill="1" applyBorder="1" applyAlignment="1">
      <alignment horizontal="right" vertical="center"/>
    </xf>
    <xf numFmtId="176" fontId="5" fillId="3" borderId="8" xfId="3" applyNumberFormat="1" applyFont="1" applyFill="1" applyBorder="1" applyAlignment="1">
      <alignment horizontal="right" vertical="center" shrinkToFit="1"/>
    </xf>
    <xf numFmtId="176" fontId="5" fillId="4" borderId="8" xfId="3" applyNumberFormat="1" applyFont="1" applyFill="1" applyBorder="1" applyAlignment="1">
      <alignment horizontal="right" vertical="center" shrinkToFit="1"/>
    </xf>
    <xf numFmtId="176" fontId="5" fillId="4" borderId="13" xfId="3" applyNumberFormat="1" applyFont="1" applyFill="1" applyBorder="1" applyAlignment="1">
      <alignment horizontal="right" vertical="center" shrinkToFit="1"/>
    </xf>
    <xf numFmtId="3" fontId="11" fillId="0" borderId="15" xfId="0" applyNumberFormat="1" applyFont="1" applyBorder="1" applyAlignment="1">
      <alignment horizontal="right" vertical="center" wrapText="1"/>
    </xf>
    <xf numFmtId="3" fontId="11" fillId="4" borderId="15" xfId="0" applyNumberFormat="1" applyFont="1" applyFill="1" applyBorder="1" applyAlignment="1">
      <alignment horizontal="right" vertical="center" wrapText="1"/>
    </xf>
    <xf numFmtId="3" fontId="11" fillId="4" borderId="16" xfId="0" applyNumberFormat="1" applyFont="1" applyFill="1" applyBorder="1" applyAlignment="1">
      <alignment horizontal="right" vertical="center" wrapText="1"/>
    </xf>
    <xf numFmtId="3" fontId="11" fillId="5" borderId="14" xfId="0" applyNumberFormat="1" applyFont="1" applyFill="1" applyBorder="1" applyAlignment="1">
      <alignment horizontal="right" vertical="center" wrapText="1"/>
    </xf>
    <xf numFmtId="3" fontId="11" fillId="5" borderId="15" xfId="0" applyNumberFormat="1" applyFont="1" applyFill="1" applyBorder="1" applyAlignment="1">
      <alignment horizontal="right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3" fillId="5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1" fontId="3" fillId="2" borderId="20" xfId="3" applyFont="1" applyFill="1" applyBorder="1" applyAlignment="1">
      <alignment horizontal="center" vertical="center" wrapText="1"/>
    </xf>
    <xf numFmtId="177" fontId="5" fillId="5" borderId="21" xfId="4" applyNumberFormat="1" applyFont="1" applyFill="1" applyBorder="1" applyAlignment="1">
      <alignment horizontal="center" vertical="center"/>
    </xf>
    <xf numFmtId="177" fontId="5" fillId="5" borderId="22" xfId="4" applyNumberFormat="1" applyFont="1" applyFill="1" applyBorder="1" applyAlignment="1">
      <alignment horizontal="center" vertical="center"/>
    </xf>
    <xf numFmtId="177" fontId="5" fillId="3" borderId="22" xfId="4" applyNumberFormat="1" applyFont="1" applyFill="1" applyBorder="1" applyAlignment="1">
      <alignment horizontal="center" vertical="center"/>
    </xf>
    <xf numFmtId="177" fontId="5" fillId="4" borderId="22" xfId="4" applyNumberFormat="1" applyFont="1" applyFill="1" applyBorder="1" applyAlignment="1">
      <alignment horizontal="center" vertical="center"/>
    </xf>
    <xf numFmtId="177" fontId="5" fillId="4" borderId="23" xfId="4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9" fillId="4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41" fontId="10" fillId="3" borderId="3" xfId="0" applyNumberFormat="1" applyFont="1" applyFill="1" applyBorder="1" applyAlignment="1">
      <alignment horizontal="center" vertical="center" wrapText="1"/>
    </xf>
    <xf numFmtId="0" fontId="3" fillId="2" borderId="25" xfId="4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쉼표 [0]" xfId="7" builtinId="6"/>
    <cellStyle name="쉼표 [0] 2" xfId="3"/>
    <cellStyle name="쉼표 [0] 2 2" xfId="6"/>
    <cellStyle name="쉼표 [0] 3" xfId="2"/>
    <cellStyle name="표준" xfId="0" builtinId="0"/>
    <cellStyle name="표준 2" xfId="4"/>
    <cellStyle name="표준 3" xfId="5"/>
    <cellStyle name="표준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topLeftCell="A48" zoomScale="85" zoomScaleNormal="85" workbookViewId="0">
      <selection activeCell="P68" sqref="P68"/>
    </sheetView>
  </sheetViews>
  <sheetFormatPr defaultRowHeight="16.5"/>
  <cols>
    <col min="1" max="1" width="4.125" customWidth="1"/>
    <col min="2" max="2" width="12" customWidth="1"/>
    <col min="3" max="3" width="16.625" customWidth="1"/>
    <col min="4" max="4" width="30.125" customWidth="1"/>
    <col min="6" max="7" width="12.125" hidden="1" customWidth="1"/>
    <col min="8" max="9" width="12.125" customWidth="1"/>
    <col min="10" max="10" width="14.125" hidden="1" customWidth="1"/>
    <col min="11" max="11" width="14.125" customWidth="1"/>
    <col min="12" max="12" width="14.125" hidden="1" customWidth="1"/>
    <col min="13" max="13" width="22.25" customWidth="1"/>
    <col min="15" max="15" width="9" customWidth="1"/>
    <col min="16" max="16" width="24.75" bestFit="1" customWidth="1"/>
  </cols>
  <sheetData>
    <row r="1" spans="1:19" ht="40.5" thickTop="1" thickBot="1">
      <c r="A1" s="88" t="s">
        <v>160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1:19" ht="27" thickTop="1">
      <c r="A2" s="91" t="s">
        <v>163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9" ht="35.25" customHeight="1" thickBot="1">
      <c r="A3" s="85" t="s">
        <v>162</v>
      </c>
    </row>
    <row r="4" spans="1:19" ht="24.75" thickBot="1">
      <c r="A4" s="87" t="s">
        <v>159</v>
      </c>
      <c r="B4" s="79" t="s">
        <v>0</v>
      </c>
      <c r="C4" s="1" t="s">
        <v>1</v>
      </c>
      <c r="D4" s="3" t="s">
        <v>2</v>
      </c>
      <c r="E4" s="3" t="s">
        <v>3</v>
      </c>
      <c r="F4" s="3" t="s">
        <v>33</v>
      </c>
      <c r="G4" s="3" t="s">
        <v>36</v>
      </c>
      <c r="H4" s="10" t="s">
        <v>35</v>
      </c>
      <c r="I4" s="2" t="s">
        <v>34</v>
      </c>
      <c r="J4" s="2" t="s">
        <v>6</v>
      </c>
      <c r="K4" s="2" t="s">
        <v>161</v>
      </c>
      <c r="L4" s="2" t="s">
        <v>7</v>
      </c>
      <c r="M4" s="1" t="s">
        <v>4</v>
      </c>
      <c r="N4" s="64" t="s">
        <v>5</v>
      </c>
    </row>
    <row r="5" spans="1:19" ht="17.25" thickTop="1">
      <c r="A5" s="86">
        <v>1</v>
      </c>
      <c r="B5" s="80" t="s">
        <v>37</v>
      </c>
      <c r="C5" s="20" t="s">
        <v>38</v>
      </c>
      <c r="D5" s="20" t="s">
        <v>114</v>
      </c>
      <c r="E5" s="12"/>
      <c r="F5" s="21">
        <v>350000</v>
      </c>
      <c r="G5" s="39">
        <f>H5/F5</f>
        <v>1</v>
      </c>
      <c r="H5" s="53">
        <v>350000</v>
      </c>
      <c r="I5" s="44">
        <f>H5*20%</f>
        <v>70000</v>
      </c>
      <c r="J5" s="22">
        <f>I5/2</f>
        <v>35000</v>
      </c>
      <c r="K5" s="22">
        <f>H5-I5</f>
        <v>280000</v>
      </c>
      <c r="L5" s="31">
        <f>H5-J5</f>
        <v>315000</v>
      </c>
      <c r="M5" s="37" t="s">
        <v>91</v>
      </c>
      <c r="N5" s="65">
        <v>3</v>
      </c>
      <c r="S5" s="72"/>
    </row>
    <row r="6" spans="1:19">
      <c r="A6" s="83">
        <v>2</v>
      </c>
      <c r="B6" s="81" t="s">
        <v>37</v>
      </c>
      <c r="C6" s="16" t="s">
        <v>38</v>
      </c>
      <c r="D6" s="59" t="s">
        <v>62</v>
      </c>
      <c r="E6" s="15"/>
      <c r="F6" s="23">
        <v>985000</v>
      </c>
      <c r="G6" s="40">
        <f t="shared" ref="G6:G75" si="0">H6/F6</f>
        <v>1</v>
      </c>
      <c r="H6" s="54">
        <v>985000</v>
      </c>
      <c r="I6" s="45">
        <f>H6*20%</f>
        <v>197000</v>
      </c>
      <c r="J6" s="13">
        <f t="shared" ref="J6:J40" si="1">I6/2</f>
        <v>98500</v>
      </c>
      <c r="K6" s="13">
        <f t="shared" ref="K6:K41" si="2">H6-I6</f>
        <v>788000</v>
      </c>
      <c r="L6" s="14">
        <f t="shared" ref="L6:L72" si="3">H6-J6</f>
        <v>886500</v>
      </c>
      <c r="M6" s="38" t="s">
        <v>91</v>
      </c>
      <c r="N6" s="66">
        <v>3</v>
      </c>
      <c r="R6" s="58"/>
    </row>
    <row r="7" spans="1:19">
      <c r="A7" s="83">
        <v>3</v>
      </c>
      <c r="B7" s="81" t="s">
        <v>37</v>
      </c>
      <c r="C7" s="16" t="s">
        <v>38</v>
      </c>
      <c r="D7" s="59" t="s">
        <v>63</v>
      </c>
      <c r="E7" s="15"/>
      <c r="F7" s="23">
        <v>300000</v>
      </c>
      <c r="G7" s="40">
        <f t="shared" si="0"/>
        <v>1</v>
      </c>
      <c r="H7" s="54">
        <v>300000</v>
      </c>
      <c r="I7" s="45">
        <f t="shared" ref="I7:I10" si="4">H7*20%</f>
        <v>60000</v>
      </c>
      <c r="J7" s="13">
        <f t="shared" si="1"/>
        <v>30000</v>
      </c>
      <c r="K7" s="13">
        <f t="shared" si="2"/>
        <v>240000</v>
      </c>
      <c r="L7" s="14">
        <f t="shared" si="3"/>
        <v>270000</v>
      </c>
      <c r="M7" s="38" t="s">
        <v>91</v>
      </c>
      <c r="N7" s="66">
        <v>3</v>
      </c>
      <c r="P7" s="94"/>
      <c r="Q7" s="95"/>
      <c r="R7" s="58"/>
    </row>
    <row r="8" spans="1:19">
      <c r="A8" s="83">
        <v>4</v>
      </c>
      <c r="B8" s="81" t="s">
        <v>37</v>
      </c>
      <c r="C8" s="16" t="s">
        <v>38</v>
      </c>
      <c r="D8" s="59" t="s">
        <v>64</v>
      </c>
      <c r="E8" s="15"/>
      <c r="F8" s="23">
        <v>600000</v>
      </c>
      <c r="G8" s="40">
        <f t="shared" si="0"/>
        <v>1</v>
      </c>
      <c r="H8" s="54">
        <v>600000</v>
      </c>
      <c r="I8" s="45">
        <f t="shared" si="4"/>
        <v>120000</v>
      </c>
      <c r="J8" s="13">
        <f>I8/2</f>
        <v>60000</v>
      </c>
      <c r="K8" s="13">
        <f>H8-I8</f>
        <v>480000</v>
      </c>
      <c r="L8" s="14">
        <f>H8-J8</f>
        <v>540000</v>
      </c>
      <c r="M8" s="38" t="s">
        <v>91</v>
      </c>
      <c r="N8" s="66">
        <v>3</v>
      </c>
      <c r="P8" s="94"/>
      <c r="Q8" s="95"/>
      <c r="R8" s="58"/>
    </row>
    <row r="9" spans="1:19">
      <c r="A9" s="83">
        <v>5</v>
      </c>
      <c r="B9" s="81" t="s">
        <v>37</v>
      </c>
      <c r="C9" s="16" t="s">
        <v>39</v>
      </c>
      <c r="D9" s="16" t="s">
        <v>115</v>
      </c>
      <c r="E9" s="15"/>
      <c r="F9" s="23">
        <v>1250000</v>
      </c>
      <c r="G9" s="40">
        <f t="shared" si="0"/>
        <v>0.79600000000000004</v>
      </c>
      <c r="H9" s="54">
        <v>995000</v>
      </c>
      <c r="I9" s="45">
        <f t="shared" si="4"/>
        <v>199000</v>
      </c>
      <c r="J9" s="13">
        <f t="shared" ref="J9:J16" si="5">I9/2</f>
        <v>99500</v>
      </c>
      <c r="K9" s="13">
        <f t="shared" ref="K9:K16" si="6">H9-I9</f>
        <v>796000</v>
      </c>
      <c r="L9" s="14">
        <f t="shared" ref="L9:L16" si="7">H9-J9</f>
        <v>895500</v>
      </c>
      <c r="M9" s="38" t="s">
        <v>92</v>
      </c>
      <c r="N9" s="66">
        <v>3</v>
      </c>
      <c r="P9" s="94"/>
      <c r="Q9" s="95"/>
      <c r="R9" s="58"/>
    </row>
    <row r="10" spans="1:19">
      <c r="A10" s="83">
        <v>6</v>
      </c>
      <c r="B10" s="81" t="s">
        <v>37</v>
      </c>
      <c r="C10" s="16" t="s">
        <v>40</v>
      </c>
      <c r="D10" s="16" t="s">
        <v>8</v>
      </c>
      <c r="E10" s="15"/>
      <c r="F10" s="23">
        <v>950000</v>
      </c>
      <c r="G10" s="40">
        <f t="shared" si="0"/>
        <v>1</v>
      </c>
      <c r="H10" s="54">
        <v>950000</v>
      </c>
      <c r="I10" s="45">
        <f t="shared" si="4"/>
        <v>190000</v>
      </c>
      <c r="J10" s="13">
        <f t="shared" si="5"/>
        <v>95000</v>
      </c>
      <c r="K10" s="13">
        <f t="shared" si="6"/>
        <v>760000</v>
      </c>
      <c r="L10" s="14">
        <f t="shared" si="7"/>
        <v>855000</v>
      </c>
      <c r="M10" s="38" t="s">
        <v>93</v>
      </c>
      <c r="N10" s="65">
        <v>3</v>
      </c>
      <c r="P10" s="94"/>
      <c r="Q10" s="95"/>
      <c r="R10" s="58"/>
    </row>
    <row r="11" spans="1:19">
      <c r="A11" s="83">
        <v>7</v>
      </c>
      <c r="B11" s="81" t="s">
        <v>37</v>
      </c>
      <c r="C11" s="16" t="s">
        <v>41</v>
      </c>
      <c r="D11" s="59" t="s">
        <v>65</v>
      </c>
      <c r="E11" s="15"/>
      <c r="F11" s="23">
        <v>3500000</v>
      </c>
      <c r="G11" s="40">
        <f t="shared" si="0"/>
        <v>0.97142857142857142</v>
      </c>
      <c r="H11" s="54">
        <v>3400000</v>
      </c>
      <c r="I11" s="46">
        <f t="shared" ref="I11:I25" si="8">H11-(800000+(H11-1000000)*90%)</f>
        <v>440000</v>
      </c>
      <c r="J11" s="13">
        <f t="shared" si="5"/>
        <v>220000</v>
      </c>
      <c r="K11" s="13">
        <f t="shared" si="6"/>
        <v>2960000</v>
      </c>
      <c r="L11" s="14">
        <f t="shared" si="7"/>
        <v>3180000</v>
      </c>
      <c r="M11" s="38" t="s">
        <v>94</v>
      </c>
      <c r="N11" s="66">
        <v>5</v>
      </c>
      <c r="P11" s="94"/>
      <c r="Q11" s="96"/>
    </row>
    <row r="12" spans="1:19">
      <c r="A12" s="83">
        <v>8</v>
      </c>
      <c r="B12" s="81" t="s">
        <v>37</v>
      </c>
      <c r="C12" s="16" t="s">
        <v>41</v>
      </c>
      <c r="D12" s="55" t="s">
        <v>121</v>
      </c>
      <c r="E12" s="15"/>
      <c r="F12" s="23"/>
      <c r="G12" s="40"/>
      <c r="H12" s="54">
        <v>3750000</v>
      </c>
      <c r="I12" s="46">
        <f t="shared" si="8"/>
        <v>475000</v>
      </c>
      <c r="J12" s="13"/>
      <c r="K12" s="13">
        <f t="shared" si="6"/>
        <v>3275000</v>
      </c>
      <c r="L12" s="14"/>
      <c r="M12" s="38" t="s">
        <v>94</v>
      </c>
      <c r="N12" s="66">
        <v>5</v>
      </c>
      <c r="P12" s="60"/>
      <c r="Q12" s="60"/>
    </row>
    <row r="13" spans="1:19">
      <c r="A13" s="83">
        <v>9</v>
      </c>
      <c r="B13" s="81" t="s">
        <v>37</v>
      </c>
      <c r="C13" s="16" t="s">
        <v>41</v>
      </c>
      <c r="D13" s="55" t="s">
        <v>122</v>
      </c>
      <c r="E13" s="15"/>
      <c r="F13" s="23"/>
      <c r="G13" s="40"/>
      <c r="H13" s="54">
        <v>3300000</v>
      </c>
      <c r="I13" s="46">
        <f t="shared" si="8"/>
        <v>430000</v>
      </c>
      <c r="J13" s="13"/>
      <c r="K13" s="13">
        <f t="shared" si="6"/>
        <v>2870000</v>
      </c>
      <c r="L13" s="14"/>
      <c r="M13" s="38" t="s">
        <v>94</v>
      </c>
      <c r="N13" s="66">
        <v>5</v>
      </c>
      <c r="P13" s="60"/>
      <c r="Q13" s="60"/>
    </row>
    <row r="14" spans="1:19">
      <c r="A14" s="83">
        <v>10</v>
      </c>
      <c r="B14" s="81" t="s">
        <v>37</v>
      </c>
      <c r="C14" s="16" t="s">
        <v>41</v>
      </c>
      <c r="D14" s="59" t="s">
        <v>66</v>
      </c>
      <c r="E14" s="15"/>
      <c r="F14" s="23">
        <v>3750000</v>
      </c>
      <c r="G14" s="40">
        <f t="shared" si="0"/>
        <v>0.98666666666666669</v>
      </c>
      <c r="H14" s="54">
        <v>3700000</v>
      </c>
      <c r="I14" s="46">
        <f t="shared" si="8"/>
        <v>470000</v>
      </c>
      <c r="J14" s="13">
        <f t="shared" si="5"/>
        <v>235000</v>
      </c>
      <c r="K14" s="13">
        <f t="shared" si="6"/>
        <v>3230000</v>
      </c>
      <c r="L14" s="14">
        <f t="shared" si="7"/>
        <v>3465000</v>
      </c>
      <c r="M14" s="38" t="s">
        <v>94</v>
      </c>
      <c r="N14" s="66">
        <v>5</v>
      </c>
      <c r="P14" s="58"/>
      <c r="Q14" s="58"/>
    </row>
    <row r="15" spans="1:19">
      <c r="A15" s="83">
        <v>11</v>
      </c>
      <c r="B15" s="81" t="s">
        <v>37</v>
      </c>
      <c r="C15" s="16" t="s">
        <v>42</v>
      </c>
      <c r="D15" s="16" t="s">
        <v>67</v>
      </c>
      <c r="E15" s="15"/>
      <c r="F15" s="23">
        <v>3800000</v>
      </c>
      <c r="G15" s="40">
        <f t="shared" si="0"/>
        <v>0.94736842105263153</v>
      </c>
      <c r="H15" s="54">
        <v>3600000</v>
      </c>
      <c r="I15" s="46">
        <f t="shared" si="8"/>
        <v>460000</v>
      </c>
      <c r="J15" s="13">
        <f t="shared" si="5"/>
        <v>230000</v>
      </c>
      <c r="K15" s="13">
        <f t="shared" si="6"/>
        <v>3140000</v>
      </c>
      <c r="L15" s="14">
        <f t="shared" si="7"/>
        <v>3370000</v>
      </c>
      <c r="M15" s="38" t="s">
        <v>95</v>
      </c>
      <c r="N15" s="66">
        <v>5</v>
      </c>
    </row>
    <row r="16" spans="1:19">
      <c r="A16" s="83">
        <v>12</v>
      </c>
      <c r="B16" s="81" t="s">
        <v>37</v>
      </c>
      <c r="C16" s="16" t="s">
        <v>42</v>
      </c>
      <c r="D16" s="16" t="s">
        <v>13</v>
      </c>
      <c r="E16" s="15"/>
      <c r="F16" s="23">
        <v>3600000</v>
      </c>
      <c r="G16" s="40">
        <f t="shared" si="0"/>
        <v>1</v>
      </c>
      <c r="H16" s="54">
        <v>3600000</v>
      </c>
      <c r="I16" s="46">
        <f t="shared" si="8"/>
        <v>460000</v>
      </c>
      <c r="J16" s="13">
        <f t="shared" si="5"/>
        <v>230000</v>
      </c>
      <c r="K16" s="13">
        <f t="shared" si="6"/>
        <v>3140000</v>
      </c>
      <c r="L16" s="14">
        <f t="shared" si="7"/>
        <v>3370000</v>
      </c>
      <c r="M16" s="38" t="s">
        <v>95</v>
      </c>
      <c r="N16" s="66">
        <v>5</v>
      </c>
    </row>
    <row r="17" spans="1:14">
      <c r="A17" s="83">
        <v>13</v>
      </c>
      <c r="B17" s="81" t="s">
        <v>37</v>
      </c>
      <c r="C17" s="16" t="s">
        <v>42</v>
      </c>
      <c r="D17" s="16" t="s">
        <v>11</v>
      </c>
      <c r="E17" s="15"/>
      <c r="F17" s="23">
        <v>3300000</v>
      </c>
      <c r="G17" s="40">
        <f t="shared" si="0"/>
        <v>1</v>
      </c>
      <c r="H17" s="54">
        <v>3300000</v>
      </c>
      <c r="I17" s="46">
        <f t="shared" si="8"/>
        <v>430000</v>
      </c>
      <c r="J17" s="13">
        <f>I17/2</f>
        <v>215000</v>
      </c>
      <c r="K17" s="13">
        <f>H17-I17</f>
        <v>2870000</v>
      </c>
      <c r="L17" s="14">
        <f>H17-J17</f>
        <v>3085000</v>
      </c>
      <c r="M17" s="38" t="s">
        <v>96</v>
      </c>
      <c r="N17" s="66">
        <v>5</v>
      </c>
    </row>
    <row r="18" spans="1:14">
      <c r="A18" s="83">
        <v>14</v>
      </c>
      <c r="B18" s="81" t="s">
        <v>37</v>
      </c>
      <c r="C18" s="16" t="s">
        <v>42</v>
      </c>
      <c r="D18" s="16" t="s">
        <v>10</v>
      </c>
      <c r="E18" s="15"/>
      <c r="F18" s="23">
        <v>3400000</v>
      </c>
      <c r="G18" s="40">
        <f t="shared" si="0"/>
        <v>1</v>
      </c>
      <c r="H18" s="54">
        <v>3400000</v>
      </c>
      <c r="I18" s="46">
        <f t="shared" si="8"/>
        <v>440000</v>
      </c>
      <c r="J18" s="13">
        <f>I18/2</f>
        <v>220000</v>
      </c>
      <c r="K18" s="13">
        <f>H18-I18</f>
        <v>2960000</v>
      </c>
      <c r="L18" s="14">
        <f>H18-J18</f>
        <v>3180000</v>
      </c>
      <c r="M18" s="38" t="s">
        <v>96</v>
      </c>
      <c r="N18" s="66">
        <v>5</v>
      </c>
    </row>
    <row r="19" spans="1:14">
      <c r="A19" s="83">
        <v>15</v>
      </c>
      <c r="B19" s="81" t="s">
        <v>37</v>
      </c>
      <c r="C19" s="16" t="s">
        <v>42</v>
      </c>
      <c r="D19" s="16" t="s">
        <v>111</v>
      </c>
      <c r="E19" s="15"/>
      <c r="F19" s="23">
        <v>3500000</v>
      </c>
      <c r="G19" s="40">
        <f t="shared" si="0"/>
        <v>1</v>
      </c>
      <c r="H19" s="54">
        <v>3500000</v>
      </c>
      <c r="I19" s="46">
        <f t="shared" si="8"/>
        <v>450000</v>
      </c>
      <c r="J19" s="13">
        <f t="shared" si="1"/>
        <v>225000</v>
      </c>
      <c r="K19" s="13">
        <f t="shared" si="2"/>
        <v>3050000</v>
      </c>
      <c r="L19" s="14">
        <f t="shared" si="3"/>
        <v>3275000</v>
      </c>
      <c r="M19" s="38" t="s">
        <v>96</v>
      </c>
      <c r="N19" s="66">
        <v>5</v>
      </c>
    </row>
    <row r="20" spans="1:14">
      <c r="A20" s="83">
        <v>16</v>
      </c>
      <c r="B20" s="81" t="s">
        <v>37</v>
      </c>
      <c r="C20" s="16" t="s">
        <v>42</v>
      </c>
      <c r="D20" s="16" t="s">
        <v>9</v>
      </c>
      <c r="E20" s="15"/>
      <c r="F20" s="23">
        <v>2000000</v>
      </c>
      <c r="G20" s="40">
        <f t="shared" si="0"/>
        <v>1</v>
      </c>
      <c r="H20" s="54">
        <v>2000000</v>
      </c>
      <c r="I20" s="46">
        <f t="shared" si="8"/>
        <v>300000</v>
      </c>
      <c r="J20" s="13">
        <f t="shared" ref="J20:J28" si="9">I20/2</f>
        <v>150000</v>
      </c>
      <c r="K20" s="13">
        <f t="shared" ref="K20:K28" si="10">H20-I20</f>
        <v>1700000</v>
      </c>
      <c r="L20" s="14">
        <f t="shared" ref="L20:L28" si="11">H20-J20</f>
        <v>1850000</v>
      </c>
      <c r="M20" s="38" t="s">
        <v>96</v>
      </c>
      <c r="N20" s="66">
        <v>5</v>
      </c>
    </row>
    <row r="21" spans="1:14">
      <c r="A21" s="83">
        <v>17</v>
      </c>
      <c r="B21" s="81" t="s">
        <v>37</v>
      </c>
      <c r="C21" s="16" t="s">
        <v>42</v>
      </c>
      <c r="D21" s="16" t="s">
        <v>17</v>
      </c>
      <c r="E21" s="15"/>
      <c r="F21" s="24">
        <v>3950000</v>
      </c>
      <c r="G21" s="40">
        <f>H21/F21</f>
        <v>1</v>
      </c>
      <c r="H21" s="54">
        <v>3950000</v>
      </c>
      <c r="I21" s="46">
        <f>H21-(800000+(H21-1000000)*90%)</f>
        <v>495000</v>
      </c>
      <c r="J21" s="13">
        <f>I21/2</f>
        <v>247500</v>
      </c>
      <c r="K21" s="13">
        <f>H21-I21</f>
        <v>3455000</v>
      </c>
      <c r="L21" s="14">
        <f>H21-J21</f>
        <v>3702500</v>
      </c>
      <c r="M21" s="38" t="s">
        <v>117</v>
      </c>
      <c r="N21" s="66">
        <v>5</v>
      </c>
    </row>
    <row r="22" spans="1:14">
      <c r="A22" s="83">
        <v>18</v>
      </c>
      <c r="B22" s="81" t="s">
        <v>37</v>
      </c>
      <c r="C22" s="16" t="s">
        <v>42</v>
      </c>
      <c r="D22" s="16" t="s">
        <v>16</v>
      </c>
      <c r="E22" s="15"/>
      <c r="F22" s="25">
        <v>2950000</v>
      </c>
      <c r="G22" s="40">
        <f>H22/F22</f>
        <v>1</v>
      </c>
      <c r="H22" s="54">
        <v>2950000</v>
      </c>
      <c r="I22" s="46">
        <f>H22-(800000+(H22-1000000)*90%)</f>
        <v>395000</v>
      </c>
      <c r="J22" s="13">
        <f>I22/2</f>
        <v>197500</v>
      </c>
      <c r="K22" s="13">
        <f>H22-I22</f>
        <v>2555000</v>
      </c>
      <c r="L22" s="14">
        <f>H22-J22</f>
        <v>2752500</v>
      </c>
      <c r="M22" s="38" t="s">
        <v>116</v>
      </c>
      <c r="N22" s="66">
        <v>5</v>
      </c>
    </row>
    <row r="23" spans="1:14">
      <c r="A23" s="83">
        <v>19</v>
      </c>
      <c r="B23" s="81" t="s">
        <v>37</v>
      </c>
      <c r="C23" s="16" t="s">
        <v>42</v>
      </c>
      <c r="D23" s="55" t="s">
        <v>123</v>
      </c>
      <c r="E23" s="15"/>
      <c r="F23" s="25"/>
      <c r="G23" s="40"/>
      <c r="H23" s="54">
        <v>3600000</v>
      </c>
      <c r="I23" s="46">
        <f>H23-(800000+(H23-1000000)*90%)</f>
        <v>460000</v>
      </c>
      <c r="J23" s="13">
        <f>I23/2</f>
        <v>230000</v>
      </c>
      <c r="K23" s="13">
        <f>H23-I23</f>
        <v>3140000</v>
      </c>
      <c r="L23" s="14">
        <f>H23-J23</f>
        <v>3370000</v>
      </c>
      <c r="M23" s="38" t="s">
        <v>116</v>
      </c>
      <c r="N23" s="66">
        <v>5</v>
      </c>
    </row>
    <row r="24" spans="1:14">
      <c r="A24" s="83">
        <v>20</v>
      </c>
      <c r="B24" s="81" t="s">
        <v>37</v>
      </c>
      <c r="C24" s="16" t="s">
        <v>42</v>
      </c>
      <c r="D24" s="16" t="s">
        <v>18</v>
      </c>
      <c r="E24" s="15"/>
      <c r="F24" s="23">
        <v>3200000</v>
      </c>
      <c r="G24" s="40">
        <f t="shared" si="0"/>
        <v>1</v>
      </c>
      <c r="H24" s="54">
        <v>3200000</v>
      </c>
      <c r="I24" s="46">
        <f>H24-(800000+(H24-1000000)*90%)</f>
        <v>420000</v>
      </c>
      <c r="J24" s="13">
        <f>I24/2</f>
        <v>210000</v>
      </c>
      <c r="K24" s="13">
        <f>H24-I24</f>
        <v>2780000</v>
      </c>
      <c r="L24" s="14">
        <f>H24-J24</f>
        <v>2990000</v>
      </c>
      <c r="M24" s="38" t="s">
        <v>116</v>
      </c>
      <c r="N24" s="66">
        <v>5</v>
      </c>
    </row>
    <row r="25" spans="1:14">
      <c r="A25" s="83">
        <v>21</v>
      </c>
      <c r="B25" s="81" t="s">
        <v>37</v>
      </c>
      <c r="C25" s="16" t="s">
        <v>41</v>
      </c>
      <c r="D25" s="16" t="s">
        <v>15</v>
      </c>
      <c r="E25" s="15"/>
      <c r="F25" s="23">
        <v>1300000</v>
      </c>
      <c r="G25" s="40">
        <f t="shared" si="0"/>
        <v>1</v>
      </c>
      <c r="H25" s="54">
        <v>1300000</v>
      </c>
      <c r="I25" s="46">
        <f t="shared" si="8"/>
        <v>230000</v>
      </c>
      <c r="J25" s="13">
        <f t="shared" si="9"/>
        <v>115000</v>
      </c>
      <c r="K25" s="13">
        <f t="shared" si="10"/>
        <v>1070000</v>
      </c>
      <c r="L25" s="14">
        <f t="shared" si="11"/>
        <v>1185000</v>
      </c>
      <c r="M25" s="38" t="s">
        <v>94</v>
      </c>
      <c r="N25" s="66">
        <v>3</v>
      </c>
    </row>
    <row r="26" spans="1:14">
      <c r="A26" s="83">
        <v>22</v>
      </c>
      <c r="B26" s="81" t="s">
        <v>37</v>
      </c>
      <c r="C26" s="16" t="s">
        <v>41</v>
      </c>
      <c r="D26" s="59" t="s">
        <v>68</v>
      </c>
      <c r="E26" s="15"/>
      <c r="F26" s="23">
        <v>990000</v>
      </c>
      <c r="G26" s="40">
        <f t="shared" si="0"/>
        <v>1</v>
      </c>
      <c r="H26" s="54">
        <v>990000</v>
      </c>
      <c r="I26" s="45">
        <f t="shared" ref="I26" si="12">H26*20%</f>
        <v>198000</v>
      </c>
      <c r="J26" s="13">
        <f t="shared" si="9"/>
        <v>99000</v>
      </c>
      <c r="K26" s="13">
        <f t="shared" si="10"/>
        <v>792000</v>
      </c>
      <c r="L26" s="14">
        <f t="shared" si="11"/>
        <v>891000</v>
      </c>
      <c r="M26" s="38" t="s">
        <v>94</v>
      </c>
      <c r="N26" s="66">
        <v>3</v>
      </c>
    </row>
    <row r="27" spans="1:14">
      <c r="A27" s="83">
        <v>23</v>
      </c>
      <c r="B27" s="81" t="s">
        <v>37</v>
      </c>
      <c r="C27" s="16" t="s">
        <v>41</v>
      </c>
      <c r="D27" s="16" t="s">
        <v>14</v>
      </c>
      <c r="E27" s="15"/>
      <c r="F27" s="23">
        <v>1650000</v>
      </c>
      <c r="G27" s="40">
        <f t="shared" si="0"/>
        <v>1</v>
      </c>
      <c r="H27" s="54">
        <v>1650000</v>
      </c>
      <c r="I27" s="46">
        <f>H27-(800000+(H27-1000000)*90%)</f>
        <v>265000</v>
      </c>
      <c r="J27" s="13">
        <f t="shared" si="9"/>
        <v>132500</v>
      </c>
      <c r="K27" s="13">
        <f t="shared" si="10"/>
        <v>1385000</v>
      </c>
      <c r="L27" s="14">
        <f t="shared" si="11"/>
        <v>1517500</v>
      </c>
      <c r="M27" s="38" t="s">
        <v>94</v>
      </c>
      <c r="N27" s="66">
        <v>3</v>
      </c>
    </row>
    <row r="28" spans="1:14">
      <c r="A28" s="83">
        <v>24</v>
      </c>
      <c r="B28" s="81" t="s">
        <v>37</v>
      </c>
      <c r="C28" s="16" t="s">
        <v>42</v>
      </c>
      <c r="D28" s="16" t="s">
        <v>153</v>
      </c>
      <c r="E28" s="15"/>
      <c r="F28" s="23">
        <v>790000</v>
      </c>
      <c r="G28" s="40">
        <f t="shared" si="0"/>
        <v>1</v>
      </c>
      <c r="H28" s="54">
        <v>790000</v>
      </c>
      <c r="I28" s="45">
        <f t="shared" ref="I28:I31" si="13">H28*20%</f>
        <v>158000</v>
      </c>
      <c r="J28" s="13">
        <f t="shared" si="9"/>
        <v>79000</v>
      </c>
      <c r="K28" s="13">
        <f t="shared" si="10"/>
        <v>632000</v>
      </c>
      <c r="L28" s="14">
        <f t="shared" si="11"/>
        <v>711000</v>
      </c>
      <c r="M28" s="38" t="s">
        <v>96</v>
      </c>
      <c r="N28" s="66">
        <v>3</v>
      </c>
    </row>
    <row r="29" spans="1:14">
      <c r="A29" s="83">
        <v>25</v>
      </c>
      <c r="B29" s="81" t="s">
        <v>37</v>
      </c>
      <c r="C29" s="16" t="s">
        <v>42</v>
      </c>
      <c r="D29" s="16" t="s">
        <v>118</v>
      </c>
      <c r="E29" s="15"/>
      <c r="F29" s="25">
        <v>790000</v>
      </c>
      <c r="G29" s="40">
        <f t="shared" si="0"/>
        <v>1</v>
      </c>
      <c r="H29" s="54">
        <v>790000</v>
      </c>
      <c r="I29" s="45">
        <f t="shared" si="13"/>
        <v>158000</v>
      </c>
      <c r="J29" s="13">
        <f t="shared" si="1"/>
        <v>79000</v>
      </c>
      <c r="K29" s="13">
        <f t="shared" si="2"/>
        <v>632000</v>
      </c>
      <c r="L29" s="14">
        <f t="shared" si="3"/>
        <v>711000</v>
      </c>
      <c r="M29" s="38" t="s">
        <v>117</v>
      </c>
      <c r="N29" s="66">
        <v>3</v>
      </c>
    </row>
    <row r="30" spans="1:14">
      <c r="A30" s="83">
        <v>26</v>
      </c>
      <c r="B30" s="81" t="s">
        <v>37</v>
      </c>
      <c r="C30" s="16" t="s">
        <v>42</v>
      </c>
      <c r="D30" s="16" t="s">
        <v>19</v>
      </c>
      <c r="E30" s="15"/>
      <c r="F30" s="23">
        <v>660000</v>
      </c>
      <c r="G30" s="40">
        <f t="shared" si="0"/>
        <v>1</v>
      </c>
      <c r="H30" s="54">
        <v>660000</v>
      </c>
      <c r="I30" s="45">
        <f t="shared" si="13"/>
        <v>132000</v>
      </c>
      <c r="J30" s="13">
        <f t="shared" si="1"/>
        <v>66000</v>
      </c>
      <c r="K30" s="13">
        <f t="shared" si="2"/>
        <v>528000</v>
      </c>
      <c r="L30" s="14">
        <f t="shared" si="3"/>
        <v>594000</v>
      </c>
      <c r="M30" s="38" t="s">
        <v>124</v>
      </c>
      <c r="N30" s="66">
        <v>3</v>
      </c>
    </row>
    <row r="31" spans="1:14">
      <c r="A31" s="83">
        <v>27</v>
      </c>
      <c r="B31" s="81" t="s">
        <v>37</v>
      </c>
      <c r="C31" s="16" t="s">
        <v>41</v>
      </c>
      <c r="D31" s="16" t="s">
        <v>12</v>
      </c>
      <c r="E31" s="15"/>
      <c r="F31" s="23">
        <v>750000</v>
      </c>
      <c r="G31" s="40">
        <f t="shared" si="0"/>
        <v>1</v>
      </c>
      <c r="H31" s="54">
        <v>750000</v>
      </c>
      <c r="I31" s="45">
        <f t="shared" si="13"/>
        <v>150000</v>
      </c>
      <c r="J31" s="13">
        <f t="shared" si="1"/>
        <v>75000</v>
      </c>
      <c r="K31" s="13">
        <f t="shared" si="2"/>
        <v>600000</v>
      </c>
      <c r="L31" s="14">
        <f t="shared" si="3"/>
        <v>675000</v>
      </c>
      <c r="M31" s="38" t="s">
        <v>93</v>
      </c>
      <c r="N31" s="66">
        <v>3</v>
      </c>
    </row>
    <row r="32" spans="1:14">
      <c r="A32" s="83">
        <v>28</v>
      </c>
      <c r="B32" s="81" t="s">
        <v>37</v>
      </c>
      <c r="C32" s="16" t="s">
        <v>41</v>
      </c>
      <c r="D32" s="55" t="s">
        <v>119</v>
      </c>
      <c r="E32" s="15"/>
      <c r="F32" s="23"/>
      <c r="G32" s="40"/>
      <c r="H32" s="54">
        <v>1400000</v>
      </c>
      <c r="I32" s="46">
        <f>H32-(800000+(H32-1000000)*90%)</f>
        <v>240000</v>
      </c>
      <c r="J32" s="13">
        <f t="shared" si="1"/>
        <v>120000</v>
      </c>
      <c r="K32" s="13">
        <f t="shared" si="2"/>
        <v>1160000</v>
      </c>
      <c r="L32" s="14">
        <f t="shared" si="3"/>
        <v>1280000</v>
      </c>
      <c r="M32" s="38" t="s">
        <v>120</v>
      </c>
      <c r="N32" s="66">
        <v>3</v>
      </c>
    </row>
    <row r="33" spans="1:21">
      <c r="A33" s="83">
        <v>29</v>
      </c>
      <c r="B33" s="81" t="s">
        <v>43</v>
      </c>
      <c r="C33" s="16" t="s">
        <v>44</v>
      </c>
      <c r="D33" s="16" t="s">
        <v>20</v>
      </c>
      <c r="E33" s="15" t="s">
        <v>90</v>
      </c>
      <c r="F33" s="24">
        <v>5500000</v>
      </c>
      <c r="G33" s="40">
        <f t="shared" si="0"/>
        <v>1</v>
      </c>
      <c r="H33" s="54">
        <v>5500000</v>
      </c>
      <c r="I33" s="46">
        <f t="shared" ref="I33:I38" si="14">H33-(800000+(H33-1000000)*90%)</f>
        <v>650000</v>
      </c>
      <c r="J33" s="13">
        <f t="shared" si="1"/>
        <v>325000</v>
      </c>
      <c r="K33" s="13">
        <f t="shared" si="2"/>
        <v>4850000</v>
      </c>
      <c r="L33" s="14">
        <f t="shared" si="3"/>
        <v>5175000</v>
      </c>
      <c r="M33" s="38" t="s">
        <v>117</v>
      </c>
      <c r="N33" s="66">
        <v>4</v>
      </c>
    </row>
    <row r="34" spans="1:21">
      <c r="A34" s="83">
        <v>30</v>
      </c>
      <c r="B34" s="81" t="s">
        <v>43</v>
      </c>
      <c r="C34" s="16" t="s">
        <v>44</v>
      </c>
      <c r="D34" s="16" t="s">
        <v>21</v>
      </c>
      <c r="E34" s="15" t="s">
        <v>90</v>
      </c>
      <c r="F34" s="24">
        <v>5500000</v>
      </c>
      <c r="G34" s="40">
        <f t="shared" si="0"/>
        <v>1</v>
      </c>
      <c r="H34" s="54">
        <v>5500000</v>
      </c>
      <c r="I34" s="46">
        <f t="shared" si="14"/>
        <v>650000</v>
      </c>
      <c r="J34" s="13">
        <f t="shared" si="1"/>
        <v>325000</v>
      </c>
      <c r="K34" s="13">
        <f t="shared" si="2"/>
        <v>4850000</v>
      </c>
      <c r="L34" s="14">
        <f t="shared" si="3"/>
        <v>5175000</v>
      </c>
      <c r="M34" s="38" t="s">
        <v>117</v>
      </c>
      <c r="N34" s="66">
        <v>4</v>
      </c>
    </row>
    <row r="35" spans="1:21">
      <c r="A35" s="83">
        <v>31</v>
      </c>
      <c r="B35" s="81" t="s">
        <v>43</v>
      </c>
      <c r="C35" s="16" t="s">
        <v>44</v>
      </c>
      <c r="D35" s="16" t="s">
        <v>22</v>
      </c>
      <c r="E35" s="15" t="s">
        <v>90</v>
      </c>
      <c r="F35" s="24">
        <v>4200000</v>
      </c>
      <c r="G35" s="40">
        <f t="shared" si="0"/>
        <v>1</v>
      </c>
      <c r="H35" s="54">
        <v>4200000</v>
      </c>
      <c r="I35" s="46">
        <f t="shared" si="14"/>
        <v>520000</v>
      </c>
      <c r="J35" s="13">
        <f>I35/2</f>
        <v>260000</v>
      </c>
      <c r="K35" s="13">
        <f>H35-I35</f>
        <v>3680000</v>
      </c>
      <c r="L35" s="14">
        <f>H35-J35</f>
        <v>3940000</v>
      </c>
      <c r="M35" s="38" t="s">
        <v>117</v>
      </c>
      <c r="N35" s="66">
        <v>4</v>
      </c>
    </row>
    <row r="36" spans="1:21">
      <c r="A36" s="83">
        <v>32</v>
      </c>
      <c r="B36" s="81" t="s">
        <v>37</v>
      </c>
      <c r="C36" s="16" t="s">
        <v>44</v>
      </c>
      <c r="D36" s="55" t="s">
        <v>125</v>
      </c>
      <c r="E36" s="15" t="s">
        <v>90</v>
      </c>
      <c r="F36" s="24"/>
      <c r="G36" s="40"/>
      <c r="H36" s="54">
        <v>4900000</v>
      </c>
      <c r="I36" s="46">
        <f t="shared" si="14"/>
        <v>590000</v>
      </c>
      <c r="J36" s="13"/>
      <c r="K36" s="13">
        <f>H36-I36</f>
        <v>4310000</v>
      </c>
      <c r="L36" s="14"/>
      <c r="M36" s="38" t="s">
        <v>126</v>
      </c>
      <c r="N36" s="66">
        <v>4</v>
      </c>
    </row>
    <row r="37" spans="1:21">
      <c r="A37" s="83">
        <v>33</v>
      </c>
      <c r="B37" s="81" t="s">
        <v>43</v>
      </c>
      <c r="C37" s="16" t="s">
        <v>45</v>
      </c>
      <c r="D37" s="16" t="s">
        <v>23</v>
      </c>
      <c r="E37" s="15" t="s">
        <v>90</v>
      </c>
      <c r="F37" s="23">
        <v>1540000</v>
      </c>
      <c r="G37" s="40">
        <f t="shared" si="0"/>
        <v>1</v>
      </c>
      <c r="H37" s="54">
        <v>1540000</v>
      </c>
      <c r="I37" s="46">
        <f t="shared" si="14"/>
        <v>254000</v>
      </c>
      <c r="J37" s="13">
        <f t="shared" si="1"/>
        <v>127000</v>
      </c>
      <c r="K37" s="13">
        <f t="shared" si="2"/>
        <v>1286000</v>
      </c>
      <c r="L37" s="14">
        <f t="shared" si="3"/>
        <v>1413000</v>
      </c>
      <c r="M37" s="38" t="s">
        <v>92</v>
      </c>
      <c r="N37" s="66">
        <v>4</v>
      </c>
    </row>
    <row r="38" spans="1:21">
      <c r="A38" s="83">
        <v>34</v>
      </c>
      <c r="B38" s="81" t="s">
        <v>43</v>
      </c>
      <c r="C38" s="16" t="s">
        <v>45</v>
      </c>
      <c r="D38" s="59" t="s">
        <v>69</v>
      </c>
      <c r="E38" s="15" t="s">
        <v>90</v>
      </c>
      <c r="F38" s="24">
        <v>1495000</v>
      </c>
      <c r="G38" s="40">
        <f t="shared" si="0"/>
        <v>0.86287625418060199</v>
      </c>
      <c r="H38" s="54">
        <v>1290000</v>
      </c>
      <c r="I38" s="46">
        <f t="shared" si="14"/>
        <v>229000</v>
      </c>
      <c r="J38" s="13">
        <f t="shared" si="1"/>
        <v>114500</v>
      </c>
      <c r="K38" s="13">
        <f t="shared" si="2"/>
        <v>1061000</v>
      </c>
      <c r="L38" s="14">
        <f t="shared" si="3"/>
        <v>1175500</v>
      </c>
      <c r="M38" s="38" t="s">
        <v>117</v>
      </c>
      <c r="N38" s="66">
        <v>4</v>
      </c>
    </row>
    <row r="39" spans="1:21">
      <c r="A39" s="83">
        <v>35</v>
      </c>
      <c r="B39" s="81" t="s">
        <v>43</v>
      </c>
      <c r="C39" s="16" t="s">
        <v>46</v>
      </c>
      <c r="D39" s="59" t="s">
        <v>70</v>
      </c>
      <c r="E39" s="15"/>
      <c r="F39" s="23">
        <v>990000</v>
      </c>
      <c r="G39" s="40">
        <f t="shared" si="0"/>
        <v>0.83838383838383834</v>
      </c>
      <c r="H39" s="54">
        <v>830000</v>
      </c>
      <c r="I39" s="45">
        <f t="shared" ref="I39:I41" si="15">H39*20%</f>
        <v>166000</v>
      </c>
      <c r="J39" s="13">
        <f t="shared" si="1"/>
        <v>83000</v>
      </c>
      <c r="K39" s="13">
        <f t="shared" si="2"/>
        <v>664000</v>
      </c>
      <c r="L39" s="14">
        <f t="shared" si="3"/>
        <v>747000</v>
      </c>
      <c r="M39" s="38" t="s">
        <v>117</v>
      </c>
      <c r="N39" s="66">
        <v>4</v>
      </c>
    </row>
    <row r="40" spans="1:21">
      <c r="A40" s="83">
        <v>36</v>
      </c>
      <c r="B40" s="81" t="s">
        <v>43</v>
      </c>
      <c r="C40" s="16" t="s">
        <v>127</v>
      </c>
      <c r="D40" s="16" t="s">
        <v>24</v>
      </c>
      <c r="E40" s="15"/>
      <c r="F40" s="23">
        <v>610000</v>
      </c>
      <c r="G40" s="40">
        <f t="shared" si="0"/>
        <v>1</v>
      </c>
      <c r="H40" s="54">
        <v>610000</v>
      </c>
      <c r="I40" s="45">
        <f t="shared" si="15"/>
        <v>122000</v>
      </c>
      <c r="J40" s="13">
        <f t="shared" si="1"/>
        <v>61000</v>
      </c>
      <c r="K40" s="13">
        <f t="shared" si="2"/>
        <v>488000</v>
      </c>
      <c r="L40" s="14">
        <f t="shared" si="3"/>
        <v>549000</v>
      </c>
      <c r="M40" s="38" t="s">
        <v>93</v>
      </c>
      <c r="N40" s="66">
        <v>4</v>
      </c>
    </row>
    <row r="41" spans="1:21">
      <c r="A41" s="83">
        <v>37</v>
      </c>
      <c r="B41" s="81" t="s">
        <v>37</v>
      </c>
      <c r="C41" s="16" t="s">
        <v>127</v>
      </c>
      <c r="D41" s="55" t="s">
        <v>128</v>
      </c>
      <c r="E41" s="15"/>
      <c r="F41" s="23"/>
      <c r="G41" s="40"/>
      <c r="H41" s="54">
        <v>770000</v>
      </c>
      <c r="I41" s="45">
        <f t="shared" si="15"/>
        <v>154000</v>
      </c>
      <c r="J41" s="13"/>
      <c r="K41" s="13">
        <f t="shared" si="2"/>
        <v>616000</v>
      </c>
      <c r="L41" s="14"/>
      <c r="M41" s="38" t="s">
        <v>129</v>
      </c>
      <c r="N41" s="66">
        <v>4</v>
      </c>
    </row>
    <row r="42" spans="1:21">
      <c r="A42" s="83">
        <v>38</v>
      </c>
      <c r="B42" s="81" t="s">
        <v>37</v>
      </c>
      <c r="C42" s="16" t="s">
        <v>47</v>
      </c>
      <c r="D42" s="16" t="s">
        <v>71</v>
      </c>
      <c r="E42" s="15"/>
      <c r="F42" s="23">
        <v>3799000</v>
      </c>
      <c r="G42" s="40">
        <f t="shared" si="0"/>
        <v>0.99499868386417478</v>
      </c>
      <c r="H42" s="54">
        <v>3780000</v>
      </c>
      <c r="I42" s="46">
        <f t="shared" ref="I42" si="16">H42-(800000+(H42-1000000)*90%)</f>
        <v>478000</v>
      </c>
      <c r="J42" s="13">
        <f t="shared" ref="J42:J44" si="17">I42/2</f>
        <v>239000</v>
      </c>
      <c r="K42" s="13">
        <f t="shared" ref="K42:K44" si="18">H42-I42</f>
        <v>3302000</v>
      </c>
      <c r="L42" s="14">
        <f t="shared" ref="L42:L44" si="19">H42-J42</f>
        <v>3541000</v>
      </c>
      <c r="M42" s="38" t="s">
        <v>95</v>
      </c>
      <c r="N42" s="66">
        <v>3</v>
      </c>
    </row>
    <row r="43" spans="1:21">
      <c r="A43" s="83">
        <v>39</v>
      </c>
      <c r="B43" s="81" t="s">
        <v>37</v>
      </c>
      <c r="C43" s="16" t="s">
        <v>48</v>
      </c>
      <c r="D43" s="16" t="s">
        <v>25</v>
      </c>
      <c r="E43" s="15"/>
      <c r="F43" s="25">
        <v>790000</v>
      </c>
      <c r="G43" s="40">
        <f t="shared" si="0"/>
        <v>1</v>
      </c>
      <c r="H43" s="54">
        <v>790000</v>
      </c>
      <c r="I43" s="45">
        <f t="shared" ref="I43" si="20">H43*20%</f>
        <v>158000</v>
      </c>
      <c r="J43" s="13">
        <f t="shared" si="17"/>
        <v>79000</v>
      </c>
      <c r="K43" s="13">
        <f t="shared" si="18"/>
        <v>632000</v>
      </c>
      <c r="L43" s="14">
        <f t="shared" si="19"/>
        <v>711000</v>
      </c>
      <c r="M43" s="38" t="s">
        <v>150</v>
      </c>
      <c r="N43" s="66">
        <v>3</v>
      </c>
      <c r="U43" s="71"/>
    </row>
    <row r="44" spans="1:21">
      <c r="A44" s="83">
        <v>40</v>
      </c>
      <c r="B44" s="81" t="s">
        <v>37</v>
      </c>
      <c r="C44" s="16" t="s">
        <v>48</v>
      </c>
      <c r="D44" s="55" t="s">
        <v>130</v>
      </c>
      <c r="E44" s="15"/>
      <c r="F44" s="25"/>
      <c r="G44" s="40"/>
      <c r="H44" s="54">
        <v>2900000</v>
      </c>
      <c r="I44" s="45">
        <f>H44-(800000+(H44-1000000)*90%)</f>
        <v>390000</v>
      </c>
      <c r="J44" s="13">
        <f t="shared" si="17"/>
        <v>195000</v>
      </c>
      <c r="K44" s="13">
        <f t="shared" si="18"/>
        <v>2510000</v>
      </c>
      <c r="L44" s="14">
        <f t="shared" si="19"/>
        <v>2705000</v>
      </c>
      <c r="M44" s="38" t="s">
        <v>131</v>
      </c>
      <c r="N44" s="66">
        <v>3</v>
      </c>
    </row>
    <row r="45" spans="1:21">
      <c r="A45" s="83">
        <v>41</v>
      </c>
      <c r="B45" s="81" t="s">
        <v>37</v>
      </c>
      <c r="C45" s="16" t="s">
        <v>49</v>
      </c>
      <c r="D45" s="59" t="s">
        <v>72</v>
      </c>
      <c r="E45" s="15"/>
      <c r="F45" s="23">
        <v>150000</v>
      </c>
      <c r="G45" s="40">
        <f t="shared" si="0"/>
        <v>0.96666666666666667</v>
      </c>
      <c r="H45" s="54">
        <v>145000</v>
      </c>
      <c r="I45" s="45">
        <f t="shared" ref="I45:I46" si="21">H45*20%</f>
        <v>29000</v>
      </c>
      <c r="J45" s="13">
        <f>I45/2</f>
        <v>14500</v>
      </c>
      <c r="K45" s="13">
        <f>H45-I45</f>
        <v>116000</v>
      </c>
      <c r="L45" s="14">
        <f t="shared" si="3"/>
        <v>130500</v>
      </c>
      <c r="M45" s="38" t="s">
        <v>92</v>
      </c>
      <c r="N45" s="66">
        <v>3</v>
      </c>
    </row>
    <row r="46" spans="1:21">
      <c r="A46" s="83">
        <v>42</v>
      </c>
      <c r="B46" s="81" t="s">
        <v>37</v>
      </c>
      <c r="C46" s="16" t="s">
        <v>50</v>
      </c>
      <c r="D46" s="16" t="s">
        <v>26</v>
      </c>
      <c r="E46" s="15"/>
      <c r="F46" s="23">
        <v>473000</v>
      </c>
      <c r="G46" s="40">
        <f t="shared" si="0"/>
        <v>1</v>
      </c>
      <c r="H46" s="54">
        <v>473000</v>
      </c>
      <c r="I46" s="45">
        <f t="shared" si="21"/>
        <v>94600</v>
      </c>
      <c r="J46" s="13">
        <f t="shared" ref="J46:J58" si="22">I46/2</f>
        <v>47300</v>
      </c>
      <c r="K46" s="13">
        <f t="shared" ref="K46:K58" si="23">H46-I46</f>
        <v>378400</v>
      </c>
      <c r="L46" s="14">
        <f t="shared" si="3"/>
        <v>425700</v>
      </c>
      <c r="M46" s="38" t="s">
        <v>96</v>
      </c>
      <c r="N46" s="66">
        <v>3</v>
      </c>
    </row>
    <row r="47" spans="1:21">
      <c r="A47" s="83">
        <v>43</v>
      </c>
      <c r="B47" s="81" t="s">
        <v>37</v>
      </c>
      <c r="C47" s="16" t="s">
        <v>50</v>
      </c>
      <c r="D47" s="55" t="s">
        <v>132</v>
      </c>
      <c r="E47" s="15"/>
      <c r="F47" s="23"/>
      <c r="G47" s="40"/>
      <c r="H47" s="54">
        <v>1300000</v>
      </c>
      <c r="I47" s="45">
        <f>H47-(800000+(H47-1000000)*90%)</f>
        <v>230000</v>
      </c>
      <c r="J47" s="13"/>
      <c r="K47" s="13">
        <f t="shared" si="23"/>
        <v>1070000</v>
      </c>
      <c r="L47" s="14"/>
      <c r="M47" s="38" t="s">
        <v>133</v>
      </c>
      <c r="N47" s="66">
        <v>3</v>
      </c>
    </row>
    <row r="48" spans="1:21">
      <c r="A48" s="83">
        <v>44</v>
      </c>
      <c r="B48" s="70" t="s">
        <v>51</v>
      </c>
      <c r="C48" s="17" t="s">
        <v>52</v>
      </c>
      <c r="D48" s="61" t="s">
        <v>73</v>
      </c>
      <c r="E48" s="11"/>
      <c r="F48" s="26">
        <v>100000</v>
      </c>
      <c r="G48" s="41">
        <f t="shared" si="0"/>
        <v>0.95</v>
      </c>
      <c r="H48" s="50">
        <v>95000</v>
      </c>
      <c r="I48" s="47">
        <f t="shared" ref="I48:I58" si="24">H48*20%</f>
        <v>19000</v>
      </c>
      <c r="J48" s="4">
        <f t="shared" si="22"/>
        <v>9500</v>
      </c>
      <c r="K48" s="4">
        <f t="shared" si="23"/>
        <v>76000</v>
      </c>
      <c r="L48" s="7">
        <f t="shared" si="3"/>
        <v>85500</v>
      </c>
      <c r="M48" s="34" t="s">
        <v>97</v>
      </c>
      <c r="N48" s="67">
        <v>5</v>
      </c>
    </row>
    <row r="49" spans="1:14">
      <c r="A49" s="83">
        <v>45</v>
      </c>
      <c r="B49" s="70" t="s">
        <v>51</v>
      </c>
      <c r="C49" s="17" t="s">
        <v>52</v>
      </c>
      <c r="D49" s="56" t="s">
        <v>147</v>
      </c>
      <c r="E49" s="11"/>
      <c r="F49" s="26"/>
      <c r="G49" s="41"/>
      <c r="H49" s="50">
        <v>760000</v>
      </c>
      <c r="I49" s="47">
        <f t="shared" si="24"/>
        <v>152000</v>
      </c>
      <c r="J49" s="4"/>
      <c r="K49" s="4">
        <f t="shared" si="23"/>
        <v>608000</v>
      </c>
      <c r="L49" s="7"/>
      <c r="M49" s="34" t="s">
        <v>97</v>
      </c>
      <c r="N49" s="67">
        <v>5</v>
      </c>
    </row>
    <row r="50" spans="1:14">
      <c r="A50" s="83">
        <v>46</v>
      </c>
      <c r="B50" s="70" t="s">
        <v>51</v>
      </c>
      <c r="C50" s="17" t="s">
        <v>53</v>
      </c>
      <c r="D50" s="17" t="s">
        <v>27</v>
      </c>
      <c r="E50" s="11"/>
      <c r="F50" s="27">
        <v>880000</v>
      </c>
      <c r="G50" s="41">
        <f t="shared" si="0"/>
        <v>1</v>
      </c>
      <c r="H50" s="50">
        <v>880000</v>
      </c>
      <c r="I50" s="47">
        <f t="shared" si="24"/>
        <v>176000</v>
      </c>
      <c r="J50" s="4">
        <f t="shared" si="22"/>
        <v>88000</v>
      </c>
      <c r="K50" s="4">
        <f t="shared" si="23"/>
        <v>704000</v>
      </c>
      <c r="L50" s="7">
        <f t="shared" si="3"/>
        <v>792000</v>
      </c>
      <c r="M50" s="34" t="s">
        <v>98</v>
      </c>
      <c r="N50" s="67">
        <v>4</v>
      </c>
    </row>
    <row r="51" spans="1:14">
      <c r="A51" s="83">
        <v>47</v>
      </c>
      <c r="B51" s="70" t="s">
        <v>51</v>
      </c>
      <c r="C51" s="17" t="s">
        <v>53</v>
      </c>
      <c r="D51" s="17" t="s">
        <v>28</v>
      </c>
      <c r="E51" s="11"/>
      <c r="F51" s="27">
        <v>600000</v>
      </c>
      <c r="G51" s="41">
        <f t="shared" si="0"/>
        <v>1</v>
      </c>
      <c r="H51" s="50">
        <v>600000</v>
      </c>
      <c r="I51" s="47">
        <f t="shared" si="24"/>
        <v>120000</v>
      </c>
      <c r="J51" s="4">
        <f t="shared" si="22"/>
        <v>60000</v>
      </c>
      <c r="K51" s="4">
        <f t="shared" si="23"/>
        <v>480000</v>
      </c>
      <c r="L51" s="7">
        <f t="shared" si="3"/>
        <v>540000</v>
      </c>
      <c r="M51" s="34" t="s">
        <v>98</v>
      </c>
      <c r="N51" s="67">
        <v>4</v>
      </c>
    </row>
    <row r="52" spans="1:14">
      <c r="A52" s="83">
        <v>48</v>
      </c>
      <c r="B52" s="70" t="s">
        <v>51</v>
      </c>
      <c r="C52" s="17" t="s">
        <v>53</v>
      </c>
      <c r="D52" s="17" t="s">
        <v>29</v>
      </c>
      <c r="E52" s="11"/>
      <c r="F52" s="27">
        <v>550000</v>
      </c>
      <c r="G52" s="41">
        <f t="shared" si="0"/>
        <v>1</v>
      </c>
      <c r="H52" s="50">
        <v>550000</v>
      </c>
      <c r="I52" s="47">
        <f t="shared" si="24"/>
        <v>110000</v>
      </c>
      <c r="J52" s="4">
        <f t="shared" si="22"/>
        <v>55000</v>
      </c>
      <c r="K52" s="4">
        <f t="shared" si="23"/>
        <v>440000</v>
      </c>
      <c r="L52" s="7">
        <f t="shared" si="3"/>
        <v>495000</v>
      </c>
      <c r="M52" s="34" t="s">
        <v>98</v>
      </c>
      <c r="N52" s="67">
        <v>4</v>
      </c>
    </row>
    <row r="53" spans="1:14">
      <c r="A53" s="83">
        <v>49</v>
      </c>
      <c r="B53" s="70" t="s">
        <v>51</v>
      </c>
      <c r="C53" s="17" t="s">
        <v>53</v>
      </c>
      <c r="D53" s="56" t="s">
        <v>134</v>
      </c>
      <c r="E53" s="11" t="s">
        <v>90</v>
      </c>
      <c r="F53" s="27"/>
      <c r="G53" s="41"/>
      <c r="H53" s="50">
        <v>2600000</v>
      </c>
      <c r="I53" s="47">
        <f>H53-(800000+(H53-1000000)*90%)</f>
        <v>360000</v>
      </c>
      <c r="J53" s="4">
        <f t="shared" si="22"/>
        <v>180000</v>
      </c>
      <c r="K53" s="4">
        <f t="shared" si="23"/>
        <v>2240000</v>
      </c>
      <c r="L53" s="7">
        <f t="shared" si="3"/>
        <v>2420000</v>
      </c>
      <c r="M53" s="34" t="s">
        <v>98</v>
      </c>
      <c r="N53" s="67">
        <v>4</v>
      </c>
    </row>
    <row r="54" spans="1:14">
      <c r="A54" s="83">
        <v>50</v>
      </c>
      <c r="B54" s="70" t="s">
        <v>51</v>
      </c>
      <c r="C54" s="17" t="s">
        <v>53</v>
      </c>
      <c r="D54" s="56" t="s">
        <v>135</v>
      </c>
      <c r="E54" s="11" t="s">
        <v>90</v>
      </c>
      <c r="F54" s="27"/>
      <c r="G54" s="41"/>
      <c r="H54" s="50">
        <v>3100000</v>
      </c>
      <c r="I54" s="47">
        <f>H54-(800000+(H54-1000000)*90%)</f>
        <v>410000</v>
      </c>
      <c r="J54" s="4">
        <f t="shared" si="22"/>
        <v>205000</v>
      </c>
      <c r="K54" s="4">
        <f t="shared" si="23"/>
        <v>2690000</v>
      </c>
      <c r="L54" s="7">
        <f t="shared" si="3"/>
        <v>2895000</v>
      </c>
      <c r="M54" s="34" t="s">
        <v>98</v>
      </c>
      <c r="N54" s="67">
        <v>4</v>
      </c>
    </row>
    <row r="55" spans="1:14">
      <c r="A55" s="83">
        <v>51</v>
      </c>
      <c r="B55" s="70" t="s">
        <v>51</v>
      </c>
      <c r="C55" s="17" t="s">
        <v>54</v>
      </c>
      <c r="D55" s="17" t="s">
        <v>74</v>
      </c>
      <c r="E55" s="11" t="s">
        <v>154</v>
      </c>
      <c r="F55" s="26">
        <v>620000</v>
      </c>
      <c r="G55" s="41">
        <f t="shared" si="0"/>
        <v>1</v>
      </c>
      <c r="H55" s="50">
        <v>620000</v>
      </c>
      <c r="I55" s="47">
        <f t="shared" si="24"/>
        <v>124000</v>
      </c>
      <c r="J55" s="4">
        <f t="shared" si="22"/>
        <v>62000</v>
      </c>
      <c r="K55" s="4">
        <f t="shared" si="23"/>
        <v>496000</v>
      </c>
      <c r="L55" s="7">
        <f t="shared" si="3"/>
        <v>558000</v>
      </c>
      <c r="M55" s="34" t="s">
        <v>97</v>
      </c>
      <c r="N55" s="67">
        <v>5</v>
      </c>
    </row>
    <row r="56" spans="1:14">
      <c r="A56" s="83">
        <v>52</v>
      </c>
      <c r="B56" s="70" t="s">
        <v>51</v>
      </c>
      <c r="C56" s="17" t="s">
        <v>54</v>
      </c>
      <c r="D56" s="56" t="s">
        <v>136</v>
      </c>
      <c r="E56" s="11" t="s">
        <v>154</v>
      </c>
      <c r="F56" s="26"/>
      <c r="G56" s="41"/>
      <c r="H56" s="50">
        <v>840000</v>
      </c>
      <c r="I56" s="47">
        <f t="shared" si="24"/>
        <v>168000</v>
      </c>
      <c r="J56" s="4"/>
      <c r="K56" s="4">
        <f t="shared" si="23"/>
        <v>672000</v>
      </c>
      <c r="L56" s="7"/>
      <c r="M56" s="34" t="s">
        <v>97</v>
      </c>
      <c r="N56" s="67">
        <v>5</v>
      </c>
    </row>
    <row r="57" spans="1:14">
      <c r="A57" s="83">
        <v>53</v>
      </c>
      <c r="B57" s="70" t="s">
        <v>51</v>
      </c>
      <c r="C57" s="17" t="s">
        <v>54</v>
      </c>
      <c r="D57" s="61" t="s">
        <v>75</v>
      </c>
      <c r="E57" s="11" t="s">
        <v>154</v>
      </c>
      <c r="F57" s="27">
        <v>690000</v>
      </c>
      <c r="G57" s="41">
        <f t="shared" si="0"/>
        <v>1</v>
      </c>
      <c r="H57" s="50">
        <v>690000</v>
      </c>
      <c r="I57" s="47">
        <f t="shared" si="24"/>
        <v>138000</v>
      </c>
      <c r="J57" s="4">
        <f t="shared" si="22"/>
        <v>69000</v>
      </c>
      <c r="K57" s="4">
        <f t="shared" si="23"/>
        <v>552000</v>
      </c>
      <c r="L57" s="7">
        <f t="shared" si="3"/>
        <v>621000</v>
      </c>
      <c r="M57" s="34" t="s">
        <v>99</v>
      </c>
      <c r="N57" s="67">
        <v>5</v>
      </c>
    </row>
    <row r="58" spans="1:14">
      <c r="A58" s="83">
        <v>54</v>
      </c>
      <c r="B58" s="70" t="s">
        <v>51</v>
      </c>
      <c r="C58" s="17" t="s">
        <v>54</v>
      </c>
      <c r="D58" s="56" t="s">
        <v>137</v>
      </c>
      <c r="E58" s="11" t="s">
        <v>154</v>
      </c>
      <c r="F58" s="27"/>
      <c r="G58" s="41"/>
      <c r="H58" s="50">
        <v>830000</v>
      </c>
      <c r="I58" s="47">
        <f t="shared" si="24"/>
        <v>166000</v>
      </c>
      <c r="J58" s="4">
        <f t="shared" si="22"/>
        <v>83000</v>
      </c>
      <c r="K58" s="4">
        <f t="shared" si="23"/>
        <v>664000</v>
      </c>
      <c r="L58" s="7">
        <f t="shared" si="3"/>
        <v>747000</v>
      </c>
      <c r="M58" s="34" t="s">
        <v>99</v>
      </c>
      <c r="N58" s="67">
        <v>5</v>
      </c>
    </row>
    <row r="59" spans="1:14">
      <c r="A59" s="83">
        <v>55</v>
      </c>
      <c r="B59" s="70" t="s">
        <v>51</v>
      </c>
      <c r="C59" s="74" t="s">
        <v>61</v>
      </c>
      <c r="D59" s="75" t="s">
        <v>151</v>
      </c>
      <c r="E59" s="11"/>
      <c r="F59" s="26"/>
      <c r="G59" s="41"/>
      <c r="H59" s="76">
        <v>420000</v>
      </c>
      <c r="I59" s="47">
        <f>H59*20%</f>
        <v>84000</v>
      </c>
      <c r="J59" s="4">
        <f>I59/2</f>
        <v>42000</v>
      </c>
      <c r="K59" s="4">
        <f>H59-I59</f>
        <v>336000</v>
      </c>
      <c r="L59" s="7">
        <f>H59-J59</f>
        <v>378000</v>
      </c>
      <c r="M59" s="34" t="s">
        <v>152</v>
      </c>
      <c r="N59" s="67">
        <v>3</v>
      </c>
    </row>
    <row r="60" spans="1:14">
      <c r="A60" s="83">
        <v>56</v>
      </c>
      <c r="B60" s="70" t="s">
        <v>51</v>
      </c>
      <c r="C60" s="74" t="s">
        <v>155</v>
      </c>
      <c r="D60" s="77" t="s">
        <v>156</v>
      </c>
      <c r="E60" s="11" t="s">
        <v>157</v>
      </c>
      <c r="F60" s="78"/>
      <c r="G60" s="41"/>
      <c r="H60" s="76">
        <v>6300000</v>
      </c>
      <c r="I60" s="47">
        <f>H60-(800000+(H60-1000000)*90%)</f>
        <v>730000</v>
      </c>
      <c r="J60" s="4">
        <f t="shared" ref="J60" si="25">I60/2</f>
        <v>365000</v>
      </c>
      <c r="K60" s="4">
        <f t="shared" ref="K60" si="26">H60-I60</f>
        <v>5570000</v>
      </c>
      <c r="L60" s="7">
        <f t="shared" ref="L60" si="27">H60-J60</f>
        <v>5935000</v>
      </c>
      <c r="M60" s="34" t="s">
        <v>158</v>
      </c>
      <c r="N60" s="67">
        <v>6</v>
      </c>
    </row>
    <row r="61" spans="1:14">
      <c r="A61" s="83">
        <v>57</v>
      </c>
      <c r="B61" s="73" t="s">
        <v>55</v>
      </c>
      <c r="C61" s="18" t="s">
        <v>56</v>
      </c>
      <c r="D61" s="18" t="s">
        <v>76</v>
      </c>
      <c r="E61" s="8"/>
      <c r="F61" s="28">
        <v>470000</v>
      </c>
      <c r="G61" s="42">
        <f t="shared" ref="G61" si="28">H61/F61</f>
        <v>1</v>
      </c>
      <c r="H61" s="51">
        <v>470000</v>
      </c>
      <c r="I61" s="48">
        <f>H61*20%</f>
        <v>94000</v>
      </c>
      <c r="J61" s="5">
        <f>I61/2</f>
        <v>47000</v>
      </c>
      <c r="K61" s="5">
        <f>H61-I61</f>
        <v>376000</v>
      </c>
      <c r="L61" s="32">
        <f t="shared" ref="L61" si="29">H61-J61</f>
        <v>423000</v>
      </c>
      <c r="M61" s="35" t="s">
        <v>138</v>
      </c>
      <c r="N61" s="68">
        <v>6</v>
      </c>
    </row>
    <row r="62" spans="1:14">
      <c r="A62" s="83">
        <v>58</v>
      </c>
      <c r="B62" s="73" t="s">
        <v>55</v>
      </c>
      <c r="C62" s="18" t="s">
        <v>56</v>
      </c>
      <c r="D62" s="18" t="s">
        <v>30</v>
      </c>
      <c r="E62" s="8"/>
      <c r="F62" s="28">
        <v>485000</v>
      </c>
      <c r="G62" s="42">
        <f t="shared" si="0"/>
        <v>1</v>
      </c>
      <c r="H62" s="51">
        <v>485000</v>
      </c>
      <c r="I62" s="48">
        <f t="shared" ref="I62:I87" si="30">H62*20%</f>
        <v>97000</v>
      </c>
      <c r="J62" s="5">
        <f>I62/2</f>
        <v>48500</v>
      </c>
      <c r="K62" s="5">
        <f>H62-I62</f>
        <v>388000</v>
      </c>
      <c r="L62" s="32">
        <f t="shared" si="3"/>
        <v>436500</v>
      </c>
      <c r="M62" s="35" t="s">
        <v>139</v>
      </c>
      <c r="N62" s="68">
        <v>6</v>
      </c>
    </row>
    <row r="63" spans="1:14">
      <c r="A63" s="83">
        <v>59</v>
      </c>
      <c r="B63" s="73" t="s">
        <v>55</v>
      </c>
      <c r="C63" s="18" t="s">
        <v>56</v>
      </c>
      <c r="D63" s="18" t="s">
        <v>31</v>
      </c>
      <c r="E63" s="8"/>
      <c r="F63" s="28">
        <v>770000</v>
      </c>
      <c r="G63" s="42">
        <f t="shared" si="0"/>
        <v>0.97402597402597402</v>
      </c>
      <c r="H63" s="51">
        <v>750000</v>
      </c>
      <c r="I63" s="48">
        <f t="shared" si="30"/>
        <v>150000</v>
      </c>
      <c r="J63" s="5">
        <f t="shared" ref="J63:J78" si="31">I63/2</f>
        <v>75000</v>
      </c>
      <c r="K63" s="5">
        <f t="shared" ref="K63:K78" si="32">H63-I63</f>
        <v>600000</v>
      </c>
      <c r="L63" s="32">
        <f t="shared" si="3"/>
        <v>675000</v>
      </c>
      <c r="M63" s="35" t="s">
        <v>138</v>
      </c>
      <c r="N63" s="68">
        <v>4</v>
      </c>
    </row>
    <row r="64" spans="1:14">
      <c r="A64" s="83">
        <v>60</v>
      </c>
      <c r="B64" s="73" t="s">
        <v>55</v>
      </c>
      <c r="C64" s="18" t="s">
        <v>56</v>
      </c>
      <c r="D64" s="57" t="s">
        <v>140</v>
      </c>
      <c r="E64" s="8"/>
      <c r="F64" s="28"/>
      <c r="G64" s="42"/>
      <c r="H64" s="51">
        <v>1650000</v>
      </c>
      <c r="I64" s="48">
        <f>H64-(800000+(H64-1000000)*90%)</f>
        <v>265000</v>
      </c>
      <c r="J64" s="5">
        <f t="shared" si="31"/>
        <v>132500</v>
      </c>
      <c r="K64" s="5">
        <f t="shared" si="32"/>
        <v>1385000</v>
      </c>
      <c r="L64" s="32">
        <f t="shared" si="3"/>
        <v>1517500</v>
      </c>
      <c r="M64" s="35" t="s">
        <v>141</v>
      </c>
      <c r="N64" s="68">
        <v>6</v>
      </c>
    </row>
    <row r="65" spans="1:22">
      <c r="A65" s="83">
        <v>61</v>
      </c>
      <c r="B65" s="73" t="s">
        <v>55</v>
      </c>
      <c r="C65" s="18" t="s">
        <v>57</v>
      </c>
      <c r="D65" s="18" t="s">
        <v>77</v>
      </c>
      <c r="E65" s="8"/>
      <c r="F65" s="29">
        <v>836000</v>
      </c>
      <c r="G65" s="42">
        <f t="shared" si="0"/>
        <v>0.98086124401913877</v>
      </c>
      <c r="H65" s="51">
        <v>820000</v>
      </c>
      <c r="I65" s="48">
        <f t="shared" si="30"/>
        <v>164000</v>
      </c>
      <c r="J65" s="5">
        <f t="shared" si="31"/>
        <v>82000</v>
      </c>
      <c r="K65" s="5">
        <f t="shared" si="32"/>
        <v>656000</v>
      </c>
      <c r="L65" s="32">
        <f t="shared" si="3"/>
        <v>738000</v>
      </c>
      <c r="M65" s="35" t="s">
        <v>100</v>
      </c>
      <c r="N65" s="68">
        <v>4</v>
      </c>
      <c r="V65" s="71"/>
    </row>
    <row r="66" spans="1:22">
      <c r="A66" s="83">
        <v>62</v>
      </c>
      <c r="B66" s="73" t="s">
        <v>55</v>
      </c>
      <c r="C66" s="18" t="s">
        <v>57</v>
      </c>
      <c r="D66" s="18" t="s">
        <v>78</v>
      </c>
      <c r="E66" s="8"/>
      <c r="F66" s="28">
        <v>792000</v>
      </c>
      <c r="G66" s="42">
        <f t="shared" si="0"/>
        <v>0.97222222222222221</v>
      </c>
      <c r="H66" s="51">
        <v>770000</v>
      </c>
      <c r="I66" s="48">
        <f t="shared" si="30"/>
        <v>154000</v>
      </c>
      <c r="J66" s="5">
        <f t="shared" si="31"/>
        <v>77000</v>
      </c>
      <c r="K66" s="5">
        <f t="shared" si="32"/>
        <v>616000</v>
      </c>
      <c r="L66" s="32">
        <f t="shared" si="3"/>
        <v>693000</v>
      </c>
      <c r="M66" s="35" t="s">
        <v>101</v>
      </c>
      <c r="N66" s="68">
        <v>4</v>
      </c>
    </row>
    <row r="67" spans="1:22">
      <c r="A67" s="83">
        <v>63</v>
      </c>
      <c r="B67" s="73" t="s">
        <v>55</v>
      </c>
      <c r="C67" s="18" t="s">
        <v>57</v>
      </c>
      <c r="D67" s="18" t="s">
        <v>79</v>
      </c>
      <c r="E67" s="8"/>
      <c r="F67" s="28">
        <v>690000</v>
      </c>
      <c r="G67" s="42">
        <f t="shared" si="0"/>
        <v>1</v>
      </c>
      <c r="H67" s="51">
        <v>690000</v>
      </c>
      <c r="I67" s="48">
        <f t="shared" si="30"/>
        <v>138000</v>
      </c>
      <c r="J67" s="5">
        <f t="shared" si="31"/>
        <v>69000</v>
      </c>
      <c r="K67" s="5">
        <f t="shared" si="32"/>
        <v>552000</v>
      </c>
      <c r="L67" s="32">
        <f t="shared" si="3"/>
        <v>621000</v>
      </c>
      <c r="M67" s="35" t="s">
        <v>99</v>
      </c>
      <c r="N67" s="68">
        <v>4</v>
      </c>
    </row>
    <row r="68" spans="1:22">
      <c r="A68" s="83">
        <v>64</v>
      </c>
      <c r="B68" s="73" t="s">
        <v>55</v>
      </c>
      <c r="C68" s="18" t="s">
        <v>57</v>
      </c>
      <c r="D68" s="18" t="s">
        <v>80</v>
      </c>
      <c r="E68" s="8"/>
      <c r="F68" s="28">
        <v>320000</v>
      </c>
      <c r="G68" s="42">
        <f t="shared" si="0"/>
        <v>1</v>
      </c>
      <c r="H68" s="51">
        <v>320000</v>
      </c>
      <c r="I68" s="48">
        <f t="shared" si="30"/>
        <v>64000</v>
      </c>
      <c r="J68" s="5">
        <f t="shared" si="31"/>
        <v>32000</v>
      </c>
      <c r="K68" s="5">
        <f t="shared" si="32"/>
        <v>256000</v>
      </c>
      <c r="L68" s="32">
        <f t="shared" si="3"/>
        <v>288000</v>
      </c>
      <c r="M68" s="35" t="s">
        <v>102</v>
      </c>
      <c r="N68" s="68">
        <v>3</v>
      </c>
    </row>
    <row r="69" spans="1:22">
      <c r="A69" s="83">
        <v>65</v>
      </c>
      <c r="B69" s="73" t="s">
        <v>55</v>
      </c>
      <c r="C69" s="18" t="s">
        <v>57</v>
      </c>
      <c r="D69" s="57" t="s">
        <v>142</v>
      </c>
      <c r="E69" s="8"/>
      <c r="F69" s="28"/>
      <c r="G69" s="42"/>
      <c r="H69" s="51">
        <v>840000</v>
      </c>
      <c r="I69" s="48">
        <f t="shared" si="30"/>
        <v>168000</v>
      </c>
      <c r="J69" s="5">
        <f t="shared" si="31"/>
        <v>84000</v>
      </c>
      <c r="K69" s="5">
        <f t="shared" si="32"/>
        <v>672000</v>
      </c>
      <c r="L69" s="32">
        <f t="shared" si="3"/>
        <v>756000</v>
      </c>
      <c r="M69" s="35" t="s">
        <v>102</v>
      </c>
      <c r="N69" s="68">
        <v>4</v>
      </c>
    </row>
    <row r="70" spans="1:22">
      <c r="A70" s="83">
        <v>66</v>
      </c>
      <c r="B70" s="73" t="s">
        <v>55</v>
      </c>
      <c r="C70" s="18" t="s">
        <v>58</v>
      </c>
      <c r="D70" s="18" t="s">
        <v>81</v>
      </c>
      <c r="E70" s="8"/>
      <c r="F70" s="28">
        <v>748000</v>
      </c>
      <c r="G70" s="42">
        <f t="shared" si="0"/>
        <v>1.3014705882352942</v>
      </c>
      <c r="H70" s="51">
        <v>973500</v>
      </c>
      <c r="I70" s="48">
        <f t="shared" si="30"/>
        <v>194700</v>
      </c>
      <c r="J70" s="5">
        <f t="shared" si="31"/>
        <v>97350</v>
      </c>
      <c r="K70" s="5">
        <f t="shared" si="32"/>
        <v>778800</v>
      </c>
      <c r="L70" s="32">
        <f t="shared" si="3"/>
        <v>876150</v>
      </c>
      <c r="M70" s="35" t="s">
        <v>101</v>
      </c>
      <c r="N70" s="68">
        <v>4</v>
      </c>
    </row>
    <row r="71" spans="1:22">
      <c r="A71" s="83">
        <v>67</v>
      </c>
      <c r="B71" s="73" t="s">
        <v>55</v>
      </c>
      <c r="C71" s="18" t="s">
        <v>58</v>
      </c>
      <c r="D71" s="18" t="s">
        <v>82</v>
      </c>
      <c r="E71" s="8"/>
      <c r="F71" s="28">
        <v>980000</v>
      </c>
      <c r="G71" s="42">
        <f t="shared" si="0"/>
        <v>1</v>
      </c>
      <c r="H71" s="51">
        <v>980000</v>
      </c>
      <c r="I71" s="48">
        <f t="shared" si="30"/>
        <v>196000</v>
      </c>
      <c r="J71" s="5">
        <f t="shared" si="31"/>
        <v>98000</v>
      </c>
      <c r="K71" s="5">
        <f t="shared" si="32"/>
        <v>784000</v>
      </c>
      <c r="L71" s="32">
        <f t="shared" si="3"/>
        <v>882000</v>
      </c>
      <c r="M71" s="35" t="s">
        <v>103</v>
      </c>
      <c r="N71" s="68">
        <v>3</v>
      </c>
    </row>
    <row r="72" spans="1:22">
      <c r="A72" s="83">
        <v>68</v>
      </c>
      <c r="B72" s="73" t="s">
        <v>55</v>
      </c>
      <c r="C72" s="18" t="s">
        <v>58</v>
      </c>
      <c r="D72" s="18" t="s">
        <v>32</v>
      </c>
      <c r="E72" s="8"/>
      <c r="F72" s="28">
        <v>890000</v>
      </c>
      <c r="G72" s="42">
        <f t="shared" si="0"/>
        <v>1</v>
      </c>
      <c r="H72" s="51">
        <v>890000</v>
      </c>
      <c r="I72" s="48">
        <f t="shared" si="30"/>
        <v>178000</v>
      </c>
      <c r="J72" s="5">
        <f t="shared" si="31"/>
        <v>89000</v>
      </c>
      <c r="K72" s="5">
        <f t="shared" si="32"/>
        <v>712000</v>
      </c>
      <c r="L72" s="32">
        <f t="shared" si="3"/>
        <v>801000</v>
      </c>
      <c r="M72" s="35" t="s">
        <v>103</v>
      </c>
      <c r="N72" s="68">
        <v>3</v>
      </c>
    </row>
    <row r="73" spans="1:22">
      <c r="A73" s="83">
        <v>69</v>
      </c>
      <c r="B73" s="73" t="s">
        <v>55</v>
      </c>
      <c r="C73" s="18" t="s">
        <v>58</v>
      </c>
      <c r="D73" s="62" t="s">
        <v>83</v>
      </c>
      <c r="E73" s="8"/>
      <c r="F73" s="29">
        <v>880000</v>
      </c>
      <c r="G73" s="42">
        <f t="shared" si="0"/>
        <v>1</v>
      </c>
      <c r="H73" s="51">
        <v>880000</v>
      </c>
      <c r="I73" s="48">
        <f t="shared" si="30"/>
        <v>176000</v>
      </c>
      <c r="J73" s="5">
        <f t="shared" si="31"/>
        <v>88000</v>
      </c>
      <c r="K73" s="5">
        <f t="shared" si="32"/>
        <v>704000</v>
      </c>
      <c r="L73" s="32">
        <f t="shared" ref="L73:L82" si="33">H73-J73</f>
        <v>792000</v>
      </c>
      <c r="M73" s="35" t="s">
        <v>104</v>
      </c>
      <c r="N73" s="68">
        <v>4</v>
      </c>
    </row>
    <row r="74" spans="1:22">
      <c r="A74" s="83">
        <v>70</v>
      </c>
      <c r="B74" s="73" t="s">
        <v>55</v>
      </c>
      <c r="C74" s="18" t="s">
        <v>58</v>
      </c>
      <c r="D74" s="57" t="s">
        <v>143</v>
      </c>
      <c r="E74" s="8"/>
      <c r="F74" s="29"/>
      <c r="G74" s="42"/>
      <c r="H74" s="51">
        <v>750000</v>
      </c>
      <c r="I74" s="48">
        <f t="shared" si="30"/>
        <v>150000</v>
      </c>
      <c r="J74" s="5">
        <f t="shared" si="31"/>
        <v>75000</v>
      </c>
      <c r="K74" s="5">
        <f t="shared" si="32"/>
        <v>600000</v>
      </c>
      <c r="L74" s="32">
        <f t="shared" si="33"/>
        <v>675000</v>
      </c>
      <c r="M74" s="35" t="s">
        <v>144</v>
      </c>
      <c r="N74" s="68">
        <v>4</v>
      </c>
    </row>
    <row r="75" spans="1:22">
      <c r="A75" s="83">
        <v>71</v>
      </c>
      <c r="B75" s="73" t="s">
        <v>55</v>
      </c>
      <c r="C75" s="18" t="s">
        <v>59</v>
      </c>
      <c r="D75" s="18" t="s">
        <v>84</v>
      </c>
      <c r="E75" s="8"/>
      <c r="F75" s="28">
        <v>750000</v>
      </c>
      <c r="G75" s="42">
        <f t="shared" si="0"/>
        <v>1</v>
      </c>
      <c r="H75" s="51">
        <v>750000</v>
      </c>
      <c r="I75" s="48">
        <f t="shared" si="30"/>
        <v>150000</v>
      </c>
      <c r="J75" s="5">
        <f t="shared" si="31"/>
        <v>75000</v>
      </c>
      <c r="K75" s="5">
        <f t="shared" si="32"/>
        <v>600000</v>
      </c>
      <c r="L75" s="32">
        <f t="shared" si="33"/>
        <v>675000</v>
      </c>
      <c r="M75" s="35" t="s">
        <v>105</v>
      </c>
      <c r="N75" s="68">
        <v>3</v>
      </c>
    </row>
    <row r="76" spans="1:22">
      <c r="A76" s="83">
        <v>72</v>
      </c>
      <c r="B76" s="73" t="s">
        <v>55</v>
      </c>
      <c r="C76" s="18" t="s">
        <v>59</v>
      </c>
      <c r="D76" s="18" t="s">
        <v>85</v>
      </c>
      <c r="E76" s="8"/>
      <c r="F76" s="29">
        <v>990000</v>
      </c>
      <c r="G76" s="42">
        <f t="shared" ref="G76:G84" si="34">H76/F76</f>
        <v>1</v>
      </c>
      <c r="H76" s="51">
        <v>990000</v>
      </c>
      <c r="I76" s="48">
        <f t="shared" si="30"/>
        <v>198000</v>
      </c>
      <c r="J76" s="5">
        <f t="shared" si="31"/>
        <v>99000</v>
      </c>
      <c r="K76" s="5">
        <f t="shared" si="32"/>
        <v>792000</v>
      </c>
      <c r="L76" s="32">
        <f t="shared" si="33"/>
        <v>891000</v>
      </c>
      <c r="M76" s="35" t="s">
        <v>105</v>
      </c>
      <c r="N76" s="68">
        <v>3</v>
      </c>
    </row>
    <row r="77" spans="1:22">
      <c r="A77" s="83">
        <v>73</v>
      </c>
      <c r="B77" s="73" t="s">
        <v>55</v>
      </c>
      <c r="C77" s="18" t="s">
        <v>60</v>
      </c>
      <c r="D77" s="62" t="s">
        <v>86</v>
      </c>
      <c r="E77" s="8"/>
      <c r="F77" s="28">
        <v>290000</v>
      </c>
      <c r="G77" s="42">
        <f t="shared" si="34"/>
        <v>1</v>
      </c>
      <c r="H77" s="51">
        <v>290000</v>
      </c>
      <c r="I77" s="48">
        <f t="shared" si="30"/>
        <v>58000</v>
      </c>
      <c r="J77" s="5">
        <f t="shared" si="31"/>
        <v>29000</v>
      </c>
      <c r="K77" s="5">
        <f t="shared" si="32"/>
        <v>232000</v>
      </c>
      <c r="L77" s="32">
        <f t="shared" si="33"/>
        <v>261000</v>
      </c>
      <c r="M77" s="35" t="s">
        <v>106</v>
      </c>
      <c r="N77" s="68">
        <v>3</v>
      </c>
    </row>
    <row r="78" spans="1:22">
      <c r="A78" s="83">
        <v>74</v>
      </c>
      <c r="B78" s="73" t="s">
        <v>55</v>
      </c>
      <c r="C78" s="18" t="s">
        <v>60</v>
      </c>
      <c r="D78" s="62" t="s">
        <v>87</v>
      </c>
      <c r="E78" s="8"/>
      <c r="F78" s="28">
        <v>290000</v>
      </c>
      <c r="G78" s="42">
        <f t="shared" si="34"/>
        <v>1</v>
      </c>
      <c r="H78" s="51">
        <v>290000</v>
      </c>
      <c r="I78" s="48">
        <f t="shared" si="30"/>
        <v>58000</v>
      </c>
      <c r="J78" s="5">
        <f t="shared" si="31"/>
        <v>29000</v>
      </c>
      <c r="K78" s="5">
        <f t="shared" si="32"/>
        <v>232000</v>
      </c>
      <c r="L78" s="32">
        <f t="shared" si="33"/>
        <v>261000</v>
      </c>
      <c r="M78" s="35" t="s">
        <v>106</v>
      </c>
      <c r="N78" s="68">
        <v>3</v>
      </c>
    </row>
    <row r="79" spans="1:22">
      <c r="A79" s="83">
        <v>75</v>
      </c>
      <c r="B79" s="73" t="s">
        <v>55</v>
      </c>
      <c r="C79" s="18" t="s">
        <v>60</v>
      </c>
      <c r="D79" s="62" t="s">
        <v>88</v>
      </c>
      <c r="E79" s="8"/>
      <c r="F79" s="28">
        <v>290000</v>
      </c>
      <c r="G79" s="42">
        <f t="shared" si="34"/>
        <v>1</v>
      </c>
      <c r="H79" s="51">
        <v>290000</v>
      </c>
      <c r="I79" s="48">
        <f t="shared" si="30"/>
        <v>58000</v>
      </c>
      <c r="J79" s="5">
        <f t="shared" ref="J79:J88" si="35">I79/2</f>
        <v>29000</v>
      </c>
      <c r="K79" s="5">
        <f t="shared" ref="K79:K88" si="36">H79-I79</f>
        <v>232000</v>
      </c>
      <c r="L79" s="32">
        <f t="shared" si="33"/>
        <v>261000</v>
      </c>
      <c r="M79" s="35" t="s">
        <v>106</v>
      </c>
      <c r="N79" s="68">
        <v>3</v>
      </c>
    </row>
    <row r="80" spans="1:22">
      <c r="A80" s="83">
        <v>76</v>
      </c>
      <c r="B80" s="73" t="s">
        <v>55</v>
      </c>
      <c r="C80" s="18" t="s">
        <v>60</v>
      </c>
      <c r="D80" s="62" t="s">
        <v>108</v>
      </c>
      <c r="E80" s="8"/>
      <c r="F80" s="28">
        <v>870000</v>
      </c>
      <c r="G80" s="42">
        <f t="shared" si="34"/>
        <v>0.87931034482758619</v>
      </c>
      <c r="H80" s="51">
        <v>765000</v>
      </c>
      <c r="I80" s="48">
        <f t="shared" si="30"/>
        <v>153000</v>
      </c>
      <c r="J80" s="5">
        <f t="shared" si="35"/>
        <v>76500</v>
      </c>
      <c r="K80" s="5">
        <f t="shared" si="36"/>
        <v>612000</v>
      </c>
      <c r="L80" s="32">
        <f t="shared" si="33"/>
        <v>688500</v>
      </c>
      <c r="M80" s="35" t="s">
        <v>106</v>
      </c>
      <c r="N80" s="68">
        <v>3</v>
      </c>
    </row>
    <row r="81" spans="1:14">
      <c r="A81" s="83">
        <v>77</v>
      </c>
      <c r="B81" s="73" t="s">
        <v>55</v>
      </c>
      <c r="C81" s="18" t="s">
        <v>60</v>
      </c>
      <c r="D81" s="62" t="s">
        <v>109</v>
      </c>
      <c r="E81" s="8"/>
      <c r="F81" s="28">
        <v>580000</v>
      </c>
      <c r="G81" s="42">
        <f t="shared" si="34"/>
        <v>0.89655172413793105</v>
      </c>
      <c r="H81" s="51">
        <v>520000</v>
      </c>
      <c r="I81" s="48">
        <f t="shared" si="30"/>
        <v>104000</v>
      </c>
      <c r="J81" s="5">
        <f t="shared" si="35"/>
        <v>52000</v>
      </c>
      <c r="K81" s="5">
        <f t="shared" si="36"/>
        <v>416000</v>
      </c>
      <c r="L81" s="32">
        <f t="shared" si="33"/>
        <v>468000</v>
      </c>
      <c r="M81" s="35" t="s">
        <v>106</v>
      </c>
      <c r="N81" s="68">
        <v>3</v>
      </c>
    </row>
    <row r="82" spans="1:14">
      <c r="A82" s="83">
        <v>78</v>
      </c>
      <c r="B82" s="73" t="s">
        <v>55</v>
      </c>
      <c r="C82" s="18" t="s">
        <v>60</v>
      </c>
      <c r="D82" s="62" t="s">
        <v>110</v>
      </c>
      <c r="E82" s="8"/>
      <c r="F82" s="28">
        <v>580000</v>
      </c>
      <c r="G82" s="42">
        <f t="shared" si="34"/>
        <v>0.89655172413793105</v>
      </c>
      <c r="H82" s="51">
        <v>520000</v>
      </c>
      <c r="I82" s="48">
        <f t="shared" si="30"/>
        <v>104000</v>
      </c>
      <c r="J82" s="5">
        <f t="shared" si="35"/>
        <v>52000</v>
      </c>
      <c r="K82" s="5">
        <f t="shared" si="36"/>
        <v>416000</v>
      </c>
      <c r="L82" s="32">
        <f t="shared" si="33"/>
        <v>468000</v>
      </c>
      <c r="M82" s="35" t="s">
        <v>106</v>
      </c>
      <c r="N82" s="68">
        <v>3</v>
      </c>
    </row>
    <row r="83" spans="1:14">
      <c r="A83" s="83">
        <v>79</v>
      </c>
      <c r="B83" s="73" t="s">
        <v>55</v>
      </c>
      <c r="C83" s="18" t="s">
        <v>61</v>
      </c>
      <c r="D83" s="62" t="s">
        <v>148</v>
      </c>
      <c r="E83" s="8"/>
      <c r="F83" s="29">
        <v>690000</v>
      </c>
      <c r="G83" s="42">
        <f t="shared" si="34"/>
        <v>1</v>
      </c>
      <c r="H83" s="51">
        <v>690000</v>
      </c>
      <c r="I83" s="48">
        <f t="shared" si="30"/>
        <v>138000</v>
      </c>
      <c r="J83" s="5">
        <f t="shared" si="35"/>
        <v>69000</v>
      </c>
      <c r="K83" s="5">
        <f t="shared" si="36"/>
        <v>552000</v>
      </c>
      <c r="L83" s="32">
        <f t="shared" ref="L83:L88" si="37">H83-J83</f>
        <v>621000</v>
      </c>
      <c r="M83" s="35" t="s">
        <v>107</v>
      </c>
      <c r="N83" s="68">
        <v>3</v>
      </c>
    </row>
    <row r="84" spans="1:14">
      <c r="A84" s="83">
        <v>80</v>
      </c>
      <c r="B84" s="73" t="s">
        <v>55</v>
      </c>
      <c r="C84" s="18" t="s">
        <v>61</v>
      </c>
      <c r="D84" s="62" t="s">
        <v>89</v>
      </c>
      <c r="E84" s="8"/>
      <c r="F84" s="29">
        <v>1150000</v>
      </c>
      <c r="G84" s="42">
        <f t="shared" si="34"/>
        <v>0.8</v>
      </c>
      <c r="H84" s="51">
        <v>920000</v>
      </c>
      <c r="I84" s="48">
        <f t="shared" si="30"/>
        <v>184000</v>
      </c>
      <c r="J84" s="5">
        <f t="shared" si="35"/>
        <v>92000</v>
      </c>
      <c r="K84" s="5">
        <f t="shared" si="36"/>
        <v>736000</v>
      </c>
      <c r="L84" s="32">
        <f t="shared" si="37"/>
        <v>828000</v>
      </c>
      <c r="M84" s="35" t="s">
        <v>107</v>
      </c>
      <c r="N84" s="68">
        <v>3</v>
      </c>
    </row>
    <row r="85" spans="1:14">
      <c r="A85" s="83">
        <v>81</v>
      </c>
      <c r="B85" s="73" t="s">
        <v>55</v>
      </c>
      <c r="C85" s="18" t="s">
        <v>61</v>
      </c>
      <c r="D85" s="57" t="s">
        <v>149</v>
      </c>
      <c r="E85" s="8"/>
      <c r="F85" s="29"/>
      <c r="G85" s="42"/>
      <c r="H85" s="51">
        <v>430000</v>
      </c>
      <c r="I85" s="48">
        <f t="shared" si="30"/>
        <v>86000</v>
      </c>
      <c r="J85" s="5">
        <f t="shared" si="35"/>
        <v>43000</v>
      </c>
      <c r="K85" s="5">
        <f t="shared" si="36"/>
        <v>344000</v>
      </c>
      <c r="L85" s="32">
        <f t="shared" si="37"/>
        <v>387000</v>
      </c>
      <c r="M85" s="35" t="s">
        <v>107</v>
      </c>
      <c r="N85" s="68">
        <v>3</v>
      </c>
    </row>
    <row r="86" spans="1:14">
      <c r="A86" s="83">
        <v>82</v>
      </c>
      <c r="B86" s="73" t="s">
        <v>55</v>
      </c>
      <c r="C86" s="18" t="s">
        <v>61</v>
      </c>
      <c r="D86" s="57" t="s">
        <v>145</v>
      </c>
      <c r="E86" s="8"/>
      <c r="F86" s="29"/>
      <c r="G86" s="42"/>
      <c r="H86" s="51">
        <v>750000</v>
      </c>
      <c r="I86" s="48">
        <f t="shared" si="30"/>
        <v>150000</v>
      </c>
      <c r="J86" s="5">
        <f t="shared" si="35"/>
        <v>75000</v>
      </c>
      <c r="K86" s="5">
        <f t="shared" si="36"/>
        <v>600000</v>
      </c>
      <c r="L86" s="32">
        <f t="shared" si="37"/>
        <v>675000</v>
      </c>
      <c r="M86" s="35" t="s">
        <v>146</v>
      </c>
      <c r="N86" s="68">
        <v>3</v>
      </c>
    </row>
    <row r="87" spans="1:14">
      <c r="A87" s="83">
        <v>83</v>
      </c>
      <c r="B87" s="73" t="s">
        <v>55</v>
      </c>
      <c r="C87" s="18" t="s">
        <v>61</v>
      </c>
      <c r="D87" s="62" t="s">
        <v>112</v>
      </c>
      <c r="E87" s="8"/>
      <c r="F87" s="29">
        <v>590000</v>
      </c>
      <c r="G87" s="42">
        <f t="shared" ref="G87:G88" si="38">H87/F87</f>
        <v>0.94915254237288138</v>
      </c>
      <c r="H87" s="51">
        <v>560000</v>
      </c>
      <c r="I87" s="48">
        <f t="shared" si="30"/>
        <v>112000</v>
      </c>
      <c r="J87" s="5">
        <f t="shared" si="35"/>
        <v>56000</v>
      </c>
      <c r="K87" s="5">
        <f t="shared" si="36"/>
        <v>448000</v>
      </c>
      <c r="L87" s="32">
        <f t="shared" si="37"/>
        <v>504000</v>
      </c>
      <c r="M87" s="35" t="s">
        <v>105</v>
      </c>
      <c r="N87" s="68">
        <v>3</v>
      </c>
    </row>
    <row r="88" spans="1:14" ht="17.25" thickBot="1">
      <c r="A88" s="84">
        <v>84</v>
      </c>
      <c r="B88" s="82" t="s">
        <v>55</v>
      </c>
      <c r="C88" s="19" t="s">
        <v>61</v>
      </c>
      <c r="D88" s="63" t="s">
        <v>113</v>
      </c>
      <c r="E88" s="9"/>
      <c r="F88" s="30">
        <v>650000</v>
      </c>
      <c r="G88" s="43">
        <f t="shared" si="38"/>
        <v>0.93846153846153846</v>
      </c>
      <c r="H88" s="52">
        <v>610000</v>
      </c>
      <c r="I88" s="49">
        <f t="shared" ref="I88" si="39">H88*20%</f>
        <v>122000</v>
      </c>
      <c r="J88" s="6">
        <f t="shared" si="35"/>
        <v>61000</v>
      </c>
      <c r="K88" s="6">
        <f t="shared" si="36"/>
        <v>488000</v>
      </c>
      <c r="L88" s="33">
        <f t="shared" si="37"/>
        <v>549000</v>
      </c>
      <c r="M88" s="36" t="s">
        <v>105</v>
      </c>
      <c r="N88" s="69">
        <v>3</v>
      </c>
    </row>
  </sheetData>
  <mergeCells count="7">
    <mergeCell ref="A1:N1"/>
    <mergeCell ref="A2:N2"/>
    <mergeCell ref="P10:Q10"/>
    <mergeCell ref="P11:Q11"/>
    <mergeCell ref="P7:Q7"/>
    <mergeCell ref="P8:Q8"/>
    <mergeCell ref="P9:Q9"/>
  </mergeCells>
  <phoneticPr fontId="6" type="noConversion"/>
  <pageMargins left="0.7" right="0.7" top="0.75" bottom="0.75" header="0.3" footer="0.3"/>
  <pageSetup paperSize="9" scale="58" orientation="portrait" r:id="rId1"/>
  <ignoredErrors>
    <ignoredError sqref="I26:I27 I43 I47 I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재보급기간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Sang Wook</dc:creator>
  <cp:lastModifiedBy>user-name</cp:lastModifiedBy>
  <cp:lastPrinted>2011-04-05T04:01:28Z</cp:lastPrinted>
  <dcterms:created xsi:type="dcterms:W3CDTF">2011-03-27T01:49:49Z</dcterms:created>
  <dcterms:modified xsi:type="dcterms:W3CDTF">2016-04-16T06:00:28Z</dcterms:modified>
</cp:coreProperties>
</file>